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650" windowWidth="14700" windowHeight="10860" firstSheet="9" activeTab="13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II квартал 2019г" sheetId="15" r:id="rId10"/>
    <sheet name="II квартал 2019г_уточненный" sheetId="14" r:id="rId11"/>
    <sheet name="III квартал 2019г (проект)" sheetId="16" r:id="rId12"/>
    <sheet name="IV квартал 2019г" sheetId="17" r:id="rId13"/>
    <sheet name="2 квартал 2020" sheetId="18" r:id="rId14"/>
  </sheets>
  <definedNames>
    <definedName name="_xlnm._FilterDatabase" localSheetId="13" hidden="1">'2 квартал 2020'!$B$12:$Z$84</definedName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'!$A$12:$Z$84</definedName>
    <definedName name="_xlnm._FilterDatabase" localSheetId="4" hidden="1">'II квартал 2018г'!$A$12:$Y$84</definedName>
    <definedName name="_xlnm._FilterDatabase" localSheetId="9" hidden="1">'II квартал 2019г'!$B$12:$AA$84</definedName>
    <definedName name="_xlnm._FilterDatabase" localSheetId="10" hidden="1">'II квартал 2019г_уточненный'!$B$12:$Z$84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1" hidden="1">'III квартал 2019г (проект)'!$B$12:$Z$84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_FilterDatabase" localSheetId="12" hidden="1">'IV квартал 2019г'!$B$12:$Z$84</definedName>
    <definedName name="_xlnm.Print_Titles" localSheetId="13">'2 квартал 2020'!$10:$12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9">'II квартал 2019г'!$10:$12</definedName>
    <definedName name="_xlnm.Print_Titles" localSheetId="10">'II квартал 2019г_уточненный'!$10:$12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1">'III квартал 2019г (проект)'!$10:$12</definedName>
    <definedName name="_xlnm.Print_Titles" localSheetId="1">'IV квартал 2017 г.'!$10:$12</definedName>
    <definedName name="_xlnm.Print_Titles" localSheetId="7">'IV квартал 2018г'!$10:$12</definedName>
    <definedName name="_xlnm.Print_Titles" localSheetId="12">'IV квартал 2019г'!$10:$12</definedName>
  </definedNames>
  <calcPr calcId="145621" refMode="R1C1"/>
</workbook>
</file>

<file path=xl/calcChain.xml><?xml version="1.0" encoding="utf-8"?>
<calcChain xmlns="http://schemas.openxmlformats.org/spreadsheetml/2006/main">
  <c r="X14" i="18" l="1"/>
  <c r="X15" i="18" l="1"/>
  <c r="Y15" i="18" s="1"/>
  <c r="X16" i="18"/>
  <c r="Y16" i="18" s="1"/>
  <c r="X17" i="18"/>
  <c r="Y17" i="18" s="1"/>
  <c r="X18" i="18"/>
  <c r="Y18" i="18" s="1"/>
  <c r="X19" i="18"/>
  <c r="Y19" i="18" s="1"/>
  <c r="X20" i="18"/>
  <c r="Y20" i="18" s="1"/>
  <c r="X21" i="18"/>
  <c r="Y21" i="18" s="1"/>
  <c r="X22" i="18"/>
  <c r="Y22" i="18" s="1"/>
  <c r="X23" i="18"/>
  <c r="Y23" i="18" s="1"/>
  <c r="X24" i="18"/>
  <c r="Y24" i="18" s="1"/>
  <c r="X25" i="18"/>
  <c r="Y25" i="18" s="1"/>
  <c r="X26" i="18"/>
  <c r="Y26" i="18" s="1"/>
  <c r="X27" i="18"/>
  <c r="Y27" i="18" s="1"/>
  <c r="X28" i="18"/>
  <c r="Y28" i="18" s="1"/>
  <c r="X29" i="18"/>
  <c r="Y29" i="18" s="1"/>
  <c r="X30" i="18"/>
  <c r="Y30" i="18" s="1"/>
  <c r="X31" i="18"/>
  <c r="Y31" i="18" s="1"/>
  <c r="X32" i="18"/>
  <c r="Y32" i="18" s="1"/>
  <c r="X33" i="18"/>
  <c r="Y33" i="18" s="1"/>
  <c r="X34" i="18"/>
  <c r="Y34" i="18" s="1"/>
  <c r="X35" i="18"/>
  <c r="Y35" i="18" s="1"/>
  <c r="X36" i="18"/>
  <c r="Y36" i="18" s="1"/>
  <c r="X37" i="18"/>
  <c r="Y37" i="18" s="1"/>
  <c r="X38" i="18"/>
  <c r="Y38" i="18" s="1"/>
  <c r="X39" i="18"/>
  <c r="Y39" i="18" s="1"/>
  <c r="X40" i="18"/>
  <c r="Y40" i="18" s="1"/>
  <c r="X41" i="18"/>
  <c r="Y41" i="18" s="1"/>
  <c r="X42" i="18"/>
  <c r="Y42" i="18" s="1"/>
  <c r="X43" i="18"/>
  <c r="Y43" i="18" s="1"/>
  <c r="X44" i="18"/>
  <c r="Y44" i="18" s="1"/>
  <c r="X45" i="18"/>
  <c r="Y45" i="18" s="1"/>
  <c r="X46" i="18"/>
  <c r="Y46" i="18" s="1"/>
  <c r="X47" i="18"/>
  <c r="Y47" i="18" s="1"/>
  <c r="X48" i="18"/>
  <c r="Y48" i="18" s="1"/>
  <c r="X49" i="18"/>
  <c r="Y49" i="18" s="1"/>
  <c r="X50" i="18"/>
  <c r="Y50" i="18" s="1"/>
  <c r="X51" i="18"/>
  <c r="Y51" i="18" s="1"/>
  <c r="X52" i="18"/>
  <c r="Y52" i="18" s="1"/>
  <c r="X53" i="18"/>
  <c r="Y53" i="18" s="1"/>
  <c r="X54" i="18"/>
  <c r="Y54" i="18" s="1"/>
  <c r="X55" i="18"/>
  <c r="Y55" i="18" s="1"/>
  <c r="X56" i="18"/>
  <c r="Y56" i="18" s="1"/>
  <c r="X57" i="18"/>
  <c r="Y57" i="18" s="1"/>
  <c r="X58" i="18"/>
  <c r="Y58" i="18" s="1"/>
  <c r="X59" i="18"/>
  <c r="Y59" i="18" s="1"/>
  <c r="X60" i="18"/>
  <c r="Y60" i="18" s="1"/>
  <c r="X61" i="18"/>
  <c r="Y61" i="18" s="1"/>
  <c r="X62" i="18"/>
  <c r="Y62" i="18" s="1"/>
  <c r="X63" i="18"/>
  <c r="Y63" i="18" s="1"/>
  <c r="X64" i="18"/>
  <c r="Y64" i="18" s="1"/>
  <c r="X65" i="18"/>
  <c r="Y65" i="18" s="1"/>
  <c r="X66" i="18"/>
  <c r="Y66" i="18" s="1"/>
  <c r="X67" i="18"/>
  <c r="Y67" i="18" s="1"/>
  <c r="X68" i="18"/>
  <c r="Y68" i="18" s="1"/>
  <c r="X69" i="18"/>
  <c r="Y69" i="18" s="1"/>
  <c r="X70" i="18"/>
  <c r="Y70" i="18" s="1"/>
  <c r="X71" i="18"/>
  <c r="Y71" i="18" s="1"/>
  <c r="X72" i="18"/>
  <c r="Y72" i="18" s="1"/>
  <c r="X73" i="18"/>
  <c r="Y73" i="18" s="1"/>
  <c r="X74" i="18"/>
  <c r="Y74" i="18" s="1"/>
  <c r="X75" i="18"/>
  <c r="Y75" i="18" s="1"/>
  <c r="X76" i="18"/>
  <c r="Y76" i="18" s="1"/>
  <c r="X77" i="18"/>
  <c r="Y77" i="18" s="1"/>
  <c r="X78" i="18"/>
  <c r="Y78" i="18" s="1"/>
  <c r="X79" i="18"/>
  <c r="Y79" i="18" s="1"/>
  <c r="X80" i="18"/>
  <c r="Y80" i="18" s="1"/>
  <c r="X81" i="18"/>
  <c r="Y81" i="18" s="1"/>
  <c r="X82" i="18"/>
  <c r="Y82" i="18" s="1"/>
  <c r="X83" i="18"/>
  <c r="Y83" i="18" s="1"/>
  <c r="X84" i="18"/>
  <c r="Y84" i="18" s="1"/>
  <c r="Y14" i="18"/>
  <c r="B25" i="18" l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15" i="18"/>
  <c r="B16" i="18" s="1"/>
  <c r="B17" i="18" s="1"/>
  <c r="B18" i="18" s="1"/>
  <c r="B19" i="18" s="1"/>
  <c r="B20" i="18" s="1"/>
  <c r="B21" i="18" s="1"/>
  <c r="B22" i="18" s="1"/>
  <c r="B23" i="18" s="1"/>
  <c r="Y13" i="18"/>
  <c r="S13" i="18"/>
  <c r="T13" i="18" s="1"/>
  <c r="U13" i="18" s="1"/>
  <c r="X84" i="17" l="1"/>
  <c r="Y84" i="17" s="1"/>
  <c r="X83" i="17"/>
  <c r="Y83" i="17" s="1"/>
  <c r="X82" i="17"/>
  <c r="Y82" i="17" s="1"/>
  <c r="X81" i="17"/>
  <c r="Y81" i="17" s="1"/>
  <c r="X80" i="17"/>
  <c r="Y80" i="17" s="1"/>
  <c r="X79" i="17"/>
  <c r="Y79" i="17" s="1"/>
  <c r="X78" i="17"/>
  <c r="Y78" i="17" s="1"/>
  <c r="X77" i="17"/>
  <c r="Y77" i="17" s="1"/>
  <c r="X76" i="17"/>
  <c r="Y76" i="17" s="1"/>
  <c r="X75" i="17"/>
  <c r="Y75" i="17" s="1"/>
  <c r="X74" i="17"/>
  <c r="Y74" i="17" s="1"/>
  <c r="X73" i="17"/>
  <c r="Y73" i="17" s="1"/>
  <c r="X72" i="17"/>
  <c r="Y72" i="17" s="1"/>
  <c r="X71" i="17"/>
  <c r="Y71" i="17" s="1"/>
  <c r="X70" i="17"/>
  <c r="Y70" i="17" s="1"/>
  <c r="X69" i="17"/>
  <c r="Y69" i="17" s="1"/>
  <c r="X68" i="17"/>
  <c r="Y68" i="17" s="1"/>
  <c r="X67" i="17"/>
  <c r="Y67" i="17" s="1"/>
  <c r="X66" i="17"/>
  <c r="Y66" i="17" s="1"/>
  <c r="X65" i="17"/>
  <c r="Y65" i="17" s="1"/>
  <c r="X64" i="17"/>
  <c r="Y64" i="17" s="1"/>
  <c r="X63" i="17"/>
  <c r="Y63" i="17" s="1"/>
  <c r="X62" i="17"/>
  <c r="Y62" i="17" s="1"/>
  <c r="X61" i="17"/>
  <c r="Y61" i="17" s="1"/>
  <c r="X60" i="17"/>
  <c r="Y60" i="17" s="1"/>
  <c r="X59" i="17"/>
  <c r="Y59" i="17" s="1"/>
  <c r="X58" i="17"/>
  <c r="Y58" i="17" s="1"/>
  <c r="X57" i="17"/>
  <c r="Y57" i="17" s="1"/>
  <c r="X56" i="17"/>
  <c r="Y56" i="17" s="1"/>
  <c r="X55" i="17"/>
  <c r="Y55" i="17" s="1"/>
  <c r="X54" i="17"/>
  <c r="Y54" i="17" s="1"/>
  <c r="X53" i="17"/>
  <c r="Y53" i="17" s="1"/>
  <c r="X52" i="17"/>
  <c r="Y52" i="17" s="1"/>
  <c r="X51" i="17"/>
  <c r="Y51" i="17" s="1"/>
  <c r="X50" i="17"/>
  <c r="Y50" i="17" s="1"/>
  <c r="X49" i="17"/>
  <c r="Y49" i="17" s="1"/>
  <c r="X48" i="17"/>
  <c r="Y48" i="17" s="1"/>
  <c r="X47" i="17"/>
  <c r="Y47" i="17" s="1"/>
  <c r="X46" i="17"/>
  <c r="Y46" i="17" s="1"/>
  <c r="X45" i="17"/>
  <c r="Y45" i="17" s="1"/>
  <c r="X44" i="17"/>
  <c r="Y44" i="17" s="1"/>
  <c r="X43" i="17"/>
  <c r="Y43" i="17" s="1"/>
  <c r="X42" i="17"/>
  <c r="Y42" i="17" s="1"/>
  <c r="X41" i="17"/>
  <c r="Y41" i="17" s="1"/>
  <c r="X40" i="17"/>
  <c r="Y40" i="17" s="1"/>
  <c r="X39" i="17"/>
  <c r="Y39" i="17" s="1"/>
  <c r="X38" i="17"/>
  <c r="Y38" i="17" s="1"/>
  <c r="X37" i="17"/>
  <c r="Y37" i="17" s="1"/>
  <c r="X36" i="17"/>
  <c r="Y36" i="17" s="1"/>
  <c r="X35" i="17"/>
  <c r="Y35" i="17" s="1"/>
  <c r="X34" i="17"/>
  <c r="Y34" i="17" s="1"/>
  <c r="X33" i="17"/>
  <c r="Y33" i="17" s="1"/>
  <c r="X32" i="17"/>
  <c r="Y32" i="17" s="1"/>
  <c r="X31" i="17"/>
  <c r="Y31" i="17" s="1"/>
  <c r="X30" i="17"/>
  <c r="Y30" i="17" s="1"/>
  <c r="X29" i="17"/>
  <c r="Y29" i="17" s="1"/>
  <c r="X28" i="17"/>
  <c r="Y28" i="17" s="1"/>
  <c r="X27" i="17"/>
  <c r="Y27" i="17" s="1"/>
  <c r="X26" i="17"/>
  <c r="Y26" i="17" s="1"/>
  <c r="X25" i="17"/>
  <c r="Y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B16" i="17"/>
  <c r="B17" i="17" s="1"/>
  <c r="B18" i="17" s="1"/>
  <c r="B19" i="17" s="1"/>
  <c r="B20" i="17" s="1"/>
  <c r="B21" i="17" s="1"/>
  <c r="B22" i="17" s="1"/>
  <c r="B23" i="17" s="1"/>
  <c r="X15" i="17"/>
  <c r="Y15" i="17" s="1"/>
  <c r="B15" i="17"/>
  <c r="X14" i="17"/>
  <c r="Y14" i="17" s="1"/>
  <c r="Y13" i="17"/>
  <c r="S13" i="17"/>
  <c r="T13" i="17" s="1"/>
  <c r="U13" i="17" s="1"/>
  <c r="AB15" i="16" l="1"/>
  <c r="AB17" i="16" s="1"/>
  <c r="AB18" i="16" s="1"/>
  <c r="X56" i="16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  <c r="X84" i="15" l="1"/>
  <c r="Y84" i="15" s="1"/>
  <c r="X83" i="15"/>
  <c r="Y83" i="15" s="1"/>
  <c r="X82" i="15"/>
  <c r="Y82" i="15" s="1"/>
  <c r="X81" i="15"/>
  <c r="Y81" i="15" s="1"/>
  <c r="X80" i="15"/>
  <c r="Y80" i="15" s="1"/>
  <c r="X79" i="15"/>
  <c r="Y79" i="15" s="1"/>
  <c r="X78" i="15"/>
  <c r="Y78" i="15" s="1"/>
  <c r="X77" i="15"/>
  <c r="Y77" i="15" s="1"/>
  <c r="X76" i="15"/>
  <c r="Y76" i="15" s="1"/>
  <c r="X75" i="15"/>
  <c r="Y75" i="15" s="1"/>
  <c r="X74" i="15"/>
  <c r="Y74" i="15" s="1"/>
  <c r="X73" i="15"/>
  <c r="Y73" i="15" s="1"/>
  <c r="X72" i="15"/>
  <c r="Y72" i="15" s="1"/>
  <c r="X71" i="15"/>
  <c r="Y71" i="15" s="1"/>
  <c r="X70" i="15"/>
  <c r="Y70" i="15" s="1"/>
  <c r="X69" i="15"/>
  <c r="Y69" i="15" s="1"/>
  <c r="X68" i="15"/>
  <c r="Y68" i="15" s="1"/>
  <c r="X67" i="15"/>
  <c r="Y67" i="15" s="1"/>
  <c r="X66" i="15"/>
  <c r="Y66" i="15" s="1"/>
  <c r="X65" i="15"/>
  <c r="Y65" i="15" s="1"/>
  <c r="X64" i="15"/>
  <c r="Y64" i="15" s="1"/>
  <c r="X63" i="15"/>
  <c r="Y63" i="15" s="1"/>
  <c r="X62" i="15"/>
  <c r="Y62" i="15" s="1"/>
  <c r="X61" i="15"/>
  <c r="Y61" i="15" s="1"/>
  <c r="X60" i="15"/>
  <c r="Y60" i="15" s="1"/>
  <c r="X59" i="15"/>
  <c r="Y59" i="15" s="1"/>
  <c r="X58" i="15"/>
  <c r="Y58" i="15" s="1"/>
  <c r="X57" i="15"/>
  <c r="Y57" i="15" s="1"/>
  <c r="X56" i="15"/>
  <c r="Y56" i="15" s="1"/>
  <c r="X55" i="15"/>
  <c r="Y55" i="15" s="1"/>
  <c r="X54" i="15"/>
  <c r="Y54" i="15" s="1"/>
  <c r="X53" i="15"/>
  <c r="Y53" i="15" s="1"/>
  <c r="X52" i="15"/>
  <c r="Y52" i="15" s="1"/>
  <c r="X51" i="15"/>
  <c r="Y51" i="15" s="1"/>
  <c r="X50" i="15"/>
  <c r="Y50" i="15" s="1"/>
  <c r="X49" i="15"/>
  <c r="Y49" i="15" s="1"/>
  <c r="X48" i="15"/>
  <c r="Y48" i="15" s="1"/>
  <c r="X47" i="15"/>
  <c r="Y47" i="15" s="1"/>
  <c r="X46" i="15"/>
  <c r="Y46" i="15" s="1"/>
  <c r="X45" i="15"/>
  <c r="Y45" i="15" s="1"/>
  <c r="X44" i="15"/>
  <c r="Y44" i="15" s="1"/>
  <c r="X43" i="15"/>
  <c r="Y43" i="15" s="1"/>
  <c r="X42" i="15"/>
  <c r="Y42" i="15" s="1"/>
  <c r="X41" i="15"/>
  <c r="Y41" i="15" s="1"/>
  <c r="X40" i="15"/>
  <c r="Y40" i="15" s="1"/>
  <c r="X39" i="15"/>
  <c r="Y39" i="15" s="1"/>
  <c r="X38" i="15"/>
  <c r="Y38" i="15" s="1"/>
  <c r="X37" i="15"/>
  <c r="Y37" i="15" s="1"/>
  <c r="X36" i="15"/>
  <c r="Y36" i="15" s="1"/>
  <c r="X35" i="15"/>
  <c r="Y35" i="15" s="1"/>
  <c r="X34" i="15"/>
  <c r="Y34" i="15" s="1"/>
  <c r="X33" i="15"/>
  <c r="Y33" i="15" s="1"/>
  <c r="X32" i="15"/>
  <c r="Y32" i="15" s="1"/>
  <c r="X31" i="15"/>
  <c r="Y31" i="15" s="1"/>
  <c r="X30" i="15"/>
  <c r="Y30" i="15" s="1"/>
  <c r="X29" i="15"/>
  <c r="Y29" i="15" s="1"/>
  <c r="X28" i="15"/>
  <c r="Y28" i="15" s="1"/>
  <c r="X27" i="15"/>
  <c r="Y27" i="15" s="1"/>
  <c r="X26" i="15"/>
  <c r="Y26" i="15" s="1"/>
  <c r="X25" i="15"/>
  <c r="Y25" i="15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X24" i="15"/>
  <c r="Y24" i="15" s="1"/>
  <c r="X23" i="15"/>
  <c r="Y23" i="15" s="1"/>
  <c r="X22" i="15"/>
  <c r="Y22" i="15" s="1"/>
  <c r="X21" i="15"/>
  <c r="Y21" i="15" s="1"/>
  <c r="X20" i="15"/>
  <c r="Y20" i="15" s="1"/>
  <c r="X19" i="15"/>
  <c r="Y19" i="15" s="1"/>
  <c r="X18" i="15"/>
  <c r="Y18" i="15" s="1"/>
  <c r="X17" i="15"/>
  <c r="Y17" i="15" s="1"/>
  <c r="X16" i="15"/>
  <c r="Y16" i="15" s="1"/>
  <c r="Y15" i="15"/>
  <c r="X15" i="15"/>
  <c r="B15" i="15"/>
  <c r="B16" i="15" s="1"/>
  <c r="B17" i="15" s="1"/>
  <c r="B18" i="15" s="1"/>
  <c r="B19" i="15" s="1"/>
  <c r="B20" i="15" s="1"/>
  <c r="B21" i="15" s="1"/>
  <c r="B22" i="15" s="1"/>
  <c r="B23" i="15" s="1"/>
  <c r="X14" i="15"/>
  <c r="Y14" i="15" s="1"/>
  <c r="Y13" i="15"/>
  <c r="Z13" i="15" s="1"/>
  <c r="S13" i="15"/>
  <c r="T13" i="15" s="1"/>
  <c r="U13" i="15" s="1"/>
  <c r="X63" i="14" l="1"/>
  <c r="Y63" i="14" s="1"/>
  <c r="X62" i="14"/>
  <c r="X61" i="14"/>
  <c r="Y61" i="14" s="1"/>
  <c r="X59" i="14"/>
  <c r="X80" i="14"/>
  <c r="Y80" i="14" s="1"/>
  <c r="X81" i="14"/>
  <c r="X82" i="14"/>
  <c r="Y82" i="14" s="1"/>
  <c r="X83" i="14"/>
  <c r="X8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Y26" i="14" s="1"/>
  <c r="X27" i="14"/>
  <c r="X28" i="14"/>
  <c r="Y28" i="14" s="1"/>
  <c r="X29" i="14"/>
  <c r="X30" i="14"/>
  <c r="Y30" i="14" s="1"/>
  <c r="X31" i="14"/>
  <c r="X32" i="14"/>
  <c r="Y32" i="14" s="1"/>
  <c r="X33" i="14"/>
  <c r="X34" i="14"/>
  <c r="Y34" i="14" s="1"/>
  <c r="X35" i="14"/>
  <c r="X36" i="14"/>
  <c r="Y36" i="14" s="1"/>
  <c r="X37" i="14"/>
  <c r="X38" i="14"/>
  <c r="Y38" i="14" s="1"/>
  <c r="X39" i="14"/>
  <c r="X40" i="14"/>
  <c r="Y40" i="14" s="1"/>
  <c r="X41" i="14"/>
  <c r="X42" i="14"/>
  <c r="Y42" i="14" s="1"/>
  <c r="X43" i="14"/>
  <c r="X44" i="14"/>
  <c r="Y44" i="14" s="1"/>
  <c r="X45" i="14"/>
  <c r="X46" i="14"/>
  <c r="Y46" i="14" s="1"/>
  <c r="X47" i="14"/>
  <c r="X48" i="14"/>
  <c r="Y48" i="14" s="1"/>
  <c r="X49" i="14"/>
  <c r="X50" i="14"/>
  <c r="Y50" i="14" s="1"/>
  <c r="X51" i="14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Y59" i="14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1" i="14"/>
  <c r="Y83" i="14"/>
  <c r="Y84" i="14"/>
  <c r="Y62" i="14"/>
  <c r="Y51" i="14"/>
  <c r="Y49" i="14"/>
  <c r="Y47" i="14"/>
  <c r="Y45" i="14"/>
  <c r="Y43" i="14"/>
  <c r="Y41" i="14"/>
  <c r="Y39" i="14"/>
  <c r="Y37" i="14"/>
  <c r="Y35" i="14"/>
  <c r="Y33" i="14"/>
  <c r="Y31" i="14"/>
  <c r="Y29" i="14"/>
  <c r="Y27" i="14"/>
  <c r="Y25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4" i="14"/>
  <c r="Y23" i="14"/>
  <c r="Y22" i="14"/>
  <c r="Y21" i="14"/>
  <c r="Y20" i="14"/>
  <c r="Y19" i="14"/>
  <c r="Y18" i="14"/>
  <c r="Y17" i="14"/>
  <c r="Y16" i="14"/>
  <c r="Y15" i="14"/>
  <c r="B15" i="14"/>
  <c r="B16" i="14" s="1"/>
  <c r="B17" i="14" s="1"/>
  <c r="B18" i="14" s="1"/>
  <c r="B19" i="14" s="1"/>
  <c r="B20" i="14" s="1"/>
  <c r="B21" i="14" s="1"/>
  <c r="B22" i="14" s="1"/>
  <c r="B23" i="14" s="1"/>
  <c r="X14" i="14"/>
  <c r="Y14" i="14" s="1"/>
  <c r="Y13" i="14"/>
  <c r="S13" i="14"/>
  <c r="T13" i="14" s="1"/>
  <c r="U13" i="14" s="1"/>
  <c r="W40" i="11" l="1"/>
  <c r="W39" i="11"/>
  <c r="W37" i="11"/>
  <c r="W36" i="11"/>
  <c r="W34" i="11"/>
  <c r="W33" i="11"/>
  <c r="W32" i="11"/>
  <c r="W31" i="11"/>
  <c r="W29" i="11"/>
  <c r="W28" i="11"/>
  <c r="W27" i="11"/>
  <c r="W25" i="11"/>
  <c r="W26" i="11"/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38" i="11"/>
  <c r="W35" i="11"/>
  <c r="W30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V31" i="6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10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comments12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  <author>Горкаева Елена Андреевна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U11" authorId="1">
      <text>
        <r>
          <rPr>
            <b/>
            <sz val="9"/>
            <color indexed="81"/>
            <rFont val="Tahoma"/>
            <family val="2"/>
            <charset val="204"/>
          </rPr>
          <t>Горкаева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Стоит ли создать сноску: нарушения представления бюдж.отчетности за 2018 год?</t>
        </r>
      </text>
    </comment>
  </commentList>
</comments>
</file>

<file path=xl/comments9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sharedStrings.xml><?xml version="1.0" encoding="utf-8"?>
<sst xmlns="http://schemas.openxmlformats.org/spreadsheetml/2006/main" count="2968" uniqueCount="280">
  <si>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</si>
  <si>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</si>
  <si>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</si>
  <si>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</si>
  <si>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</si>
  <si>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</si>
  <si>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</si>
  <si>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</si>
  <si>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</si>
  <si>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</si>
  <si>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</si>
  <si>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</si>
  <si>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</si>
  <si>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</si>
  <si>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</si>
  <si>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</si>
  <si>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</si>
  <si>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</si>
  <si>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</si>
  <si>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</si>
  <si>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</si>
  <si>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</si>
  <si>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</si>
  <si>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</si>
  <si>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</si>
  <si>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</si>
  <si>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</si>
  <si>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</si>
  <si>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</si>
  <si>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</si>
  <si>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</si>
  <si>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</si>
  <si>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</si>
  <si>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</si>
  <si>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</si>
  <si>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</si>
  <si>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</si>
  <si>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</si>
  <si>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</si>
  <si>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</si>
  <si>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</si>
  <si>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</si>
  <si>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</si>
  <si>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</si>
  <si>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</si>
  <si>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</si>
  <si>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</si>
  <si>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</si>
  <si>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</si>
  <si>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</si>
  <si>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</si>
  <si>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</si>
  <si>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</si>
  <si>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</si>
  <si>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</si>
  <si>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</si>
  <si>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</si>
  <si>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</si>
  <si>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</si>
  <si>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</si>
  <si>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</si>
  <si>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</si>
  <si>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</si>
  <si>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</si>
  <si>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</si>
  <si>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</si>
  <si>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</si>
  <si>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</si>
  <si>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</si>
  <si>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</si>
  <si>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</si>
  <si>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</si>
  <si>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</si>
  <si>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</si>
  <si>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</si>
  <si>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</si>
  <si>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</si>
  <si>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</si>
  <si>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</si>
  <si>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</si>
  <si>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</si>
  <si>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</si>
  <si>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</si>
  <si>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</si>
  <si>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</si>
  <si>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</si>
  <si>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</si>
  <si>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</si>
  <si>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</si>
  <si>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</si>
  <si>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</si>
  <si>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</si>
  <si>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</si>
  <si>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</si>
  <si>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</si>
  <si>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</si>
  <si>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</si>
  <si>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</si>
  <si>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</si>
  <si>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</si>
  <si>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</si>
  <si>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</si>
  <si>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</si>
  <si>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</si>
  <si>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</si>
  <si>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</si>
  <si>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</si>
  <si>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</si>
  <si>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</si>
  <si>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</si>
  <si>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</si>
  <si>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</si>
  <si>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</si>
  <si>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</si>
  <si>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</si>
  <si>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</si>
  <si>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</si>
  <si>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</si>
  <si>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</si>
  <si>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</si>
  <si>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</si>
  <si>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</si>
  <si>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</si>
  <si>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</si>
  <si>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</si>
  <si>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</si>
  <si>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</si>
  <si>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</si>
  <si>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</si>
  <si>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</si>
  <si>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</si>
  <si>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</si>
  <si>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</si>
  <si>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</si>
  <si>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</si>
  <si>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</si>
  <si>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</si>
  <si>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</si>
  <si>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</si>
  <si>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</si>
  <si>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</si>
  <si>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</si>
  <si>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</si>
  <si>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</si>
  <si>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</si>
  <si>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</si>
  <si>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</si>
  <si>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</si>
  <si>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</si>
  <si>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</si>
  <si>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</si>
  <si>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</si>
  <si>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</si>
  <si>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</si>
  <si>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</si>
  <si>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</si>
  <si>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</si>
  <si>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</si>
  <si>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</si>
  <si>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</si>
  <si>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</si>
  <si>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</si>
  <si>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</si>
  <si>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</si>
  <si>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</si>
  <si>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</si>
  <si>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</si>
  <si>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</si>
  <si>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</si>
  <si>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</si>
  <si>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</si>
  <si>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</si>
  <si>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</si>
  <si>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</si>
  <si>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</si>
  <si>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</si>
  <si>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</si>
  <si>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</si>
  <si>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</si>
  <si>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</si>
  <si>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</si>
  <si>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</si>
  <si>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</si>
  <si>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</si>
  <si>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</si>
  <si>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</si>
  <si>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</si>
  <si>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</si>
  <si>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</si>
  <si>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</si>
  <si>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</si>
  <si>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</si>
  <si>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количество фактов нарушения порядка формирования                 и представления  квартальной бюджетной отчетности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</si>
  <si>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</si>
  <si>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</si>
  <si>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</si>
  <si>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</si>
  <si>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</si>
  <si>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</si>
  <si>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</si>
  <si>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</si>
  <si>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</si>
  <si>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</si>
  <si>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</si>
  <si>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</si>
  <si>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</si>
  <si>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</si>
  <si>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</si>
  <si>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</si>
  <si>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</si>
  <si>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</si>
  <si>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</si>
  <si>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</si>
  <si>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</si>
  <si>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</si>
  <si>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</si>
  <si>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</si>
  <si>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</si>
  <si>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</si>
  <si>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</si>
  <si>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</si>
  <si>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</si>
  <si>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</si>
  <si>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</si>
  <si>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</si>
  <si>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</si>
  <si>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</si>
  <si>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</si>
  <si>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</si>
  <si>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</si>
  <si>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</si>
  <si>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</si>
  <si>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</si>
  <si>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</si>
  <si>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</si>
  <si>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</si>
  <si>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</si>
  <si>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</si>
  <si>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</si>
  <si>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</si>
  <si>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</si>
  <si>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</si>
  <si>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</si>
  <si>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</si>
  <si>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</si>
  <si>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</si>
  <si>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</si>
  <si>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</si>
  <si>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</si>
  <si>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</si>
  <si>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</si>
  <si>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</si>
  <si>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</si>
  <si>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</si>
  <si>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</si>
  <si>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</si>
  <si>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</si>
  <si>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</si>
  <si>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</si>
  <si>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</si>
  <si>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</si>
  <si>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</si>
  <si>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</si>
  <si>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</si>
  <si>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</si>
  <si>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</si>
  <si>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</si>
  <si>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</si>
  <si>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</si>
  <si>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</si>
  <si>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</si>
  <si>
    <t>Рейтинг:                                I - группа                (2,36≤коэфф);                     II- группа                               (1,48≤коэфф.);                     III- группа                       (0,99≤коэфф.);                                         IV- группа                     (0,69≤коэфф.).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</si>
  <si>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</si>
  <si>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</si>
  <si>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</si>
  <si>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</si>
  <si>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</si>
  <si>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ТУ Роскомнадзора за 2 квартал 2020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</si>
  <si>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(1,06≤коэфф.);                                         IV- группа                     (0,77≤коэфф.).</t>
  </si>
  <si>
    <t>_____________________  В.В. Логунов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</si>
</sst>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3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19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22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/>
    </xf>
    <xf numFmtId="4" fontId="25" fillId="7" borderId="1" xfId="4" applyNumberFormat="1" applyFont="1" applyFill="1" applyBorder="1"/>
    <xf numFmtId="2" fontId="0" fillId="7" borderId="1" xfId="0" applyNumberFormat="1" applyFont="1" applyFill="1" applyBorder="1" applyAlignment="1">
      <alignment horizontal="center"/>
    </xf>
    <xf numFmtId="167" fontId="22" fillId="7" borderId="1" xfId="23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7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4" fontId="25" fillId="0" borderId="1" xfId="4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N17" sqref="N17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102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103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/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32.28515625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3.7109375" style="52" customWidth="1"/>
    <col min="27" max="27" width="9.140625" style="23" customWidth="1"/>
    <col min="28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67" t="s">
        <v>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7"/>
      <c r="Z7" s="167"/>
    </row>
    <row r="8" spans="1:26" ht="15" customHeight="1" x14ac:dyDescent="0.3">
      <c r="B8" s="167" t="s">
        <v>194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67"/>
      <c r="Z8" s="167"/>
    </row>
    <row r="9" spans="1:26" ht="6.75" customHeight="1" x14ac:dyDescent="0.3">
      <c r="D9" s="101"/>
    </row>
    <row r="10" spans="1:26" ht="13.5" customHeight="1" x14ac:dyDescent="0.25">
      <c r="B10" s="169" t="s">
        <v>96</v>
      </c>
      <c r="C10" s="169" t="s">
        <v>4</v>
      </c>
      <c r="D10" s="174" t="s">
        <v>1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77" t="s">
        <v>67</v>
      </c>
      <c r="Z10" s="155" t="s">
        <v>271</v>
      </c>
    </row>
    <row r="11" spans="1:26" ht="129" customHeight="1" x14ac:dyDescent="0.25">
      <c r="B11" s="170"/>
      <c r="C11" s="172"/>
      <c r="D11" s="180" t="s">
        <v>90</v>
      </c>
      <c r="E11" s="180"/>
      <c r="F11" s="160" t="s">
        <v>91</v>
      </c>
      <c r="G11" s="160"/>
      <c r="H11" s="160" t="s">
        <v>269</v>
      </c>
      <c r="I11" s="160"/>
      <c r="J11" s="160" t="s">
        <v>87</v>
      </c>
      <c r="K11" s="160"/>
      <c r="L11" s="160" t="s">
        <v>266</v>
      </c>
      <c r="M11" s="160"/>
      <c r="N11" s="140" t="s">
        <v>267</v>
      </c>
      <c r="O11" s="141"/>
      <c r="P11" s="160" t="s">
        <v>69</v>
      </c>
      <c r="Q11" s="166"/>
      <c r="R11" s="140" t="s">
        <v>99</v>
      </c>
      <c r="S11" s="141"/>
      <c r="T11" s="140" t="s">
        <v>100</v>
      </c>
      <c r="U11" s="141"/>
      <c r="V11" s="140" t="s">
        <v>268</v>
      </c>
      <c r="W11" s="141"/>
      <c r="X11" s="102" t="s">
        <v>65</v>
      </c>
      <c r="Y11" s="178"/>
      <c r="Z11" s="156"/>
    </row>
    <row r="12" spans="1:26" ht="20.25" customHeight="1" x14ac:dyDescent="0.25">
      <c r="B12" s="171"/>
      <c r="C12" s="173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79"/>
      <c r="Z12" s="157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f>Y13+1</f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6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4.7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 t="shared" si="0"/>
        <v>1.48</v>
      </c>
      <c r="Z17" s="33" t="s">
        <v>83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4.7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6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4.7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83</v>
      </c>
    </row>
    <row r="25" spans="1:26" ht="24.7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>E25+G25+I25+J26+M25+O25+Q25-S25-U25-W25</f>
        <v>167.22268469473534</v>
      </c>
      <c r="Y25" s="81">
        <f t="shared" si="0"/>
        <v>2.36</v>
      </c>
      <c r="Z25" s="33" t="s">
        <v>82</v>
      </c>
    </row>
    <row r="26" spans="1:26" ht="24.7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>E26+G26+I26+J25+M26+O26+Q26-S26-U26-W26</f>
        <v>161.10666287414756</v>
      </c>
      <c r="Y26" s="81">
        <f t="shared" si="0"/>
        <v>2.27</v>
      </c>
      <c r="Z26" s="33" t="s">
        <v>82</v>
      </c>
    </row>
    <row r="27" spans="1:26" ht="24.7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4.7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4.7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4.7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4.7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4.7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4.7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4.7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4.7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4.7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4.7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4.7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4.7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83</v>
      </c>
    </row>
    <row r="45" spans="1:26" ht="24.7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4.7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4.7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4.7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4.7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4.7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4.7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4.7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4.7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4.7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4.7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6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4.7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4.7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 t="shared" si="2"/>
        <v>105</v>
      </c>
      <c r="Y59" s="81">
        <f t="shared" si="0"/>
        <v>1.48</v>
      </c>
      <c r="Z59" s="33" t="s">
        <v>83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 t="shared" si="2"/>
        <v>90</v>
      </c>
      <c r="Y61" s="81">
        <f t="shared" si="0"/>
        <v>1.27</v>
      </c>
      <c r="Z61" s="33" t="s">
        <v>83</v>
      </c>
    </row>
    <row r="62" spans="1:26" ht="24.7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 t="shared" si="2"/>
        <v>35</v>
      </c>
      <c r="Y62" s="81">
        <f t="shared" si="0"/>
        <v>0.49</v>
      </c>
      <c r="Z62" s="33" t="s">
        <v>84</v>
      </c>
    </row>
    <row r="63" spans="1:26" ht="24.7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 t="shared" si="2"/>
        <v>55</v>
      </c>
      <c r="Y63" s="81">
        <f t="shared" si="0"/>
        <v>0.77</v>
      </c>
      <c r="Z63" s="33" t="s">
        <v>81</v>
      </c>
    </row>
    <row r="64" spans="1:26" ht="24.7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4.7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4.7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83</v>
      </c>
    </row>
    <row r="67" spans="1:26" ht="24.7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4.7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4.7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4.7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4.7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4.7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4.7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60.7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>E76+G76+I76+K76+M76+O76+Q76-S76-U76-W76</f>
        <v>75</v>
      </c>
      <c r="Y76" s="81">
        <f t="shared" si="0"/>
        <v>1.06</v>
      </c>
      <c r="Z76" s="33" t="s">
        <v>83</v>
      </c>
    </row>
    <row r="77" spans="1:26" ht="24.7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4.7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4.7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:X84" si="5">E79+G79+I79+K79+M79+O79+Q79-S79-U79-W79</f>
        <v>90</v>
      </c>
      <c r="Y79" s="81">
        <f t="shared" si="4"/>
        <v>1.27</v>
      </c>
      <c r="Z79" s="33" t="s">
        <v>83</v>
      </c>
    </row>
    <row r="80" spans="1:26" ht="24.7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 t="shared" si="5"/>
        <v>85</v>
      </c>
      <c r="Y80" s="81">
        <f t="shared" si="4"/>
        <v>1.2</v>
      </c>
      <c r="Z80" s="33" t="s">
        <v>83</v>
      </c>
    </row>
    <row r="81" spans="1:26" ht="24.7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 t="shared" si="5"/>
        <v>105</v>
      </c>
      <c r="Y81" s="81">
        <f t="shared" si="4"/>
        <v>1.48</v>
      </c>
      <c r="Z81" s="33" t="s">
        <v>83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 t="shared" si="5"/>
        <v>65</v>
      </c>
      <c r="Y82" s="81">
        <f t="shared" si="4"/>
        <v>0.92</v>
      </c>
      <c r="Z82" s="33" t="s">
        <v>81</v>
      </c>
    </row>
    <row r="83" spans="1:26" ht="24.7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 t="shared" si="5"/>
        <v>75</v>
      </c>
      <c r="Y83" s="81">
        <f t="shared" si="4"/>
        <v>1.06</v>
      </c>
      <c r="Z83" s="33" t="s">
        <v>83</v>
      </c>
    </row>
    <row r="84" spans="1:26" ht="24.7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 t="shared" si="5"/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  <c r="Z85" s="114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  <c r="Z86" s="114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AA84">
    <filterColumn colId="1">
      <filters>
        <filter val="УПРАВЛЕНИЕ РОСКОМНАДЗОРА ПО ИВАНОВСКОЙ ОБЛАСТИ"/>
      </filters>
    </filterColumn>
    <sortState ref="B15:Z84">
      <sortCondition ref="B12:B84"/>
    </sortState>
  </autoFilter>
  <mergeCells count="17">
    <mergeCell ref="N11:O11"/>
    <mergeCell ref="P11:Q11"/>
    <mergeCell ref="R11:S11"/>
    <mergeCell ref="T11:U11"/>
    <mergeCell ref="B7:Z7"/>
    <mergeCell ref="B8:Z8"/>
    <mergeCell ref="B10:B12"/>
    <mergeCell ref="C10:C12"/>
    <mergeCell ref="D10:X10"/>
    <mergeCell ref="Y10:Y12"/>
    <mergeCell ref="Z10:Z12"/>
    <mergeCell ref="D11:E11"/>
    <mergeCell ref="F11:G11"/>
    <mergeCell ref="H11:I11"/>
    <mergeCell ref="V11:W11"/>
    <mergeCell ref="J11:K11"/>
    <mergeCell ref="L11:M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6" sqref="Z16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67" t="s">
        <v>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7"/>
    </row>
    <row r="8" spans="1:26" ht="15" customHeight="1" x14ac:dyDescent="0.3">
      <c r="B8" s="167" t="s">
        <v>194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67"/>
    </row>
    <row r="9" spans="1:26" ht="6.75" customHeight="1" x14ac:dyDescent="0.3">
      <c r="D9" s="101"/>
    </row>
    <row r="10" spans="1:26" ht="13.5" customHeight="1" x14ac:dyDescent="0.25">
      <c r="B10" s="169" t="s">
        <v>96</v>
      </c>
      <c r="C10" s="169" t="s">
        <v>4</v>
      </c>
      <c r="D10" s="174" t="s">
        <v>1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77" t="s">
        <v>67</v>
      </c>
      <c r="Z10" s="155" t="s">
        <v>270</v>
      </c>
    </row>
    <row r="11" spans="1:26" ht="129" customHeight="1" x14ac:dyDescent="0.25">
      <c r="B11" s="170"/>
      <c r="C11" s="172"/>
      <c r="D11" s="180" t="s">
        <v>90</v>
      </c>
      <c r="E11" s="180"/>
      <c r="F11" s="160" t="s">
        <v>91</v>
      </c>
      <c r="G11" s="160"/>
      <c r="H11" s="160" t="s">
        <v>269</v>
      </c>
      <c r="I11" s="160"/>
      <c r="J11" s="160" t="s">
        <v>87</v>
      </c>
      <c r="K11" s="160"/>
      <c r="L11" s="160" t="s">
        <v>266</v>
      </c>
      <c r="M11" s="160"/>
      <c r="N11" s="140" t="s">
        <v>267</v>
      </c>
      <c r="O11" s="141"/>
      <c r="P11" s="160" t="s">
        <v>69</v>
      </c>
      <c r="Q11" s="166"/>
      <c r="R11" s="140" t="s">
        <v>99</v>
      </c>
      <c r="S11" s="141"/>
      <c r="T11" s="140" t="s">
        <v>100</v>
      </c>
      <c r="U11" s="141"/>
      <c r="V11" s="140" t="s">
        <v>268</v>
      </c>
      <c r="W11" s="141"/>
      <c r="X11" s="102" t="s">
        <v>65</v>
      </c>
      <c r="Y11" s="178"/>
      <c r="Z11" s="156"/>
    </row>
    <row r="12" spans="1:26" ht="20.25" customHeight="1" x14ac:dyDescent="0.25">
      <c r="B12" s="171"/>
      <c r="C12" s="173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79"/>
      <c r="Z12" s="157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82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3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>ROUND(X17/71,2)</f>
        <v>1.48</v>
      </c>
      <c r="Z17" s="33" t="s">
        <v>82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2.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3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82</v>
      </c>
    </row>
    <row r="25" spans="1:26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 t="shared" si="2"/>
        <v>90</v>
      </c>
      <c r="Y25" s="81">
        <f t="shared" si="0"/>
        <v>1.27</v>
      </c>
      <c r="Z25" s="33" t="s">
        <v>83</v>
      </c>
    </row>
    <row r="26" spans="1:26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 t="shared" si="2"/>
        <v>85</v>
      </c>
      <c r="Y26" s="81">
        <f t="shared" si="0"/>
        <v>1.2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0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>E61+G61+I61+K61+M61+O61+Q61-S61-U61-W61</f>
        <v>90</v>
      </c>
      <c r="Y61" s="81">
        <f t="shared" si="0"/>
        <v>1.27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>E62+G62+I62+K62+M62+O62+Q62-S62-U62-W62</f>
        <v>35</v>
      </c>
      <c r="Y62" s="81">
        <f t="shared" si="0"/>
        <v>0.49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>E63+G63+I63+K63+M63+O63+Q63-S63-U63-W63</f>
        <v>55</v>
      </c>
      <c r="Y63" s="81">
        <f t="shared" si="0"/>
        <v>0.77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 t="shared" si="2"/>
        <v>75</v>
      </c>
      <c r="Y76" s="81">
        <f t="shared" si="0"/>
        <v>1.06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90</v>
      </c>
      <c r="Y79" s="81">
        <f t="shared" si="4"/>
        <v>1.27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>E80+G80+I80+K80+M80+O80+Q80-S80-U80-W80</f>
        <v>85</v>
      </c>
      <c r="Y80" s="81">
        <f t="shared" si="4"/>
        <v>1.2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>E81+G81+I81+K81+M81+O81+Q81-S81-U81-W81</f>
        <v>105</v>
      </c>
      <c r="Y81" s="81">
        <f t="shared" si="4"/>
        <v>1.48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>E82+G82+I82+K82+M82+O82+Q82-S82-U82-W82</f>
        <v>65</v>
      </c>
      <c r="Y82" s="81">
        <f t="shared" si="4"/>
        <v>0.92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>E83+G83+I83+K83+M83+O83+Q83-S83-U83-W83</f>
        <v>75</v>
      </c>
      <c r="Y83" s="81">
        <f t="shared" si="4"/>
        <v>1.06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>E84+G84+I84+K84+M84+O84+Q84-S84-U84-W84</f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66" sqref="Z66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8" ht="56.25" x14ac:dyDescent="0.25">
      <c r="C1" s="95" t="s">
        <v>88</v>
      </c>
      <c r="E1" s="95"/>
      <c r="F1" s="95"/>
      <c r="G1" s="95"/>
    </row>
    <row r="2" spans="1:28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8" ht="15" customHeight="1" x14ac:dyDescent="0.25">
      <c r="Q3" s="23" t="s">
        <v>95</v>
      </c>
    </row>
    <row r="4" spans="1:28" ht="27" customHeight="1" x14ac:dyDescent="0.25">
      <c r="Q4" s="23" t="s">
        <v>70</v>
      </c>
    </row>
    <row r="5" spans="1:28" x14ac:dyDescent="0.25">
      <c r="Q5" s="23" t="s">
        <v>188</v>
      </c>
    </row>
    <row r="6" spans="1:28" ht="6" customHeight="1" x14ac:dyDescent="0.25">
      <c r="I6" s="54"/>
      <c r="J6" s="53"/>
      <c r="K6" s="54"/>
      <c r="L6" s="53"/>
    </row>
    <row r="7" spans="1:28" ht="18.75" x14ac:dyDescent="0.3">
      <c r="B7" s="167" t="s">
        <v>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7"/>
    </row>
    <row r="8" spans="1:28" ht="15" customHeight="1" x14ac:dyDescent="0.3">
      <c r="B8" s="167" t="s">
        <v>272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67"/>
    </row>
    <row r="9" spans="1:28" ht="6.75" customHeight="1" x14ac:dyDescent="0.3">
      <c r="D9" s="101"/>
    </row>
    <row r="10" spans="1:28" ht="13.5" customHeight="1" x14ac:dyDescent="0.25">
      <c r="B10" s="169" t="s">
        <v>96</v>
      </c>
      <c r="C10" s="169" t="s">
        <v>4</v>
      </c>
      <c r="D10" s="174" t="s">
        <v>1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77" t="s">
        <v>67</v>
      </c>
      <c r="Z10" s="183" t="s">
        <v>273</v>
      </c>
    </row>
    <row r="11" spans="1:28" ht="129" customHeight="1" x14ac:dyDescent="0.25">
      <c r="B11" s="170"/>
      <c r="C11" s="172"/>
      <c r="D11" s="180" t="s">
        <v>90</v>
      </c>
      <c r="E11" s="180"/>
      <c r="F11" s="160" t="s">
        <v>91</v>
      </c>
      <c r="G11" s="160"/>
      <c r="H11" s="160" t="s">
        <v>269</v>
      </c>
      <c r="I11" s="160"/>
      <c r="J11" s="160" t="s">
        <v>87</v>
      </c>
      <c r="K11" s="160"/>
      <c r="L11" s="160" t="s">
        <v>266</v>
      </c>
      <c r="M11" s="160"/>
      <c r="N11" s="140" t="s">
        <v>267</v>
      </c>
      <c r="O11" s="141"/>
      <c r="P11" s="160" t="s">
        <v>69</v>
      </c>
      <c r="Q11" s="166"/>
      <c r="R11" s="140" t="s">
        <v>99</v>
      </c>
      <c r="S11" s="141"/>
      <c r="T11" s="140" t="s">
        <v>100</v>
      </c>
      <c r="U11" s="141"/>
      <c r="V11" s="140" t="s">
        <v>268</v>
      </c>
      <c r="W11" s="141"/>
      <c r="X11" s="102" t="s">
        <v>65</v>
      </c>
      <c r="Y11" s="178"/>
      <c r="Z11" s="184"/>
    </row>
    <row r="12" spans="1:28" ht="20.25" customHeight="1" x14ac:dyDescent="0.25">
      <c r="B12" s="171"/>
      <c r="C12" s="173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79"/>
      <c r="Z12" s="185"/>
    </row>
    <row r="13" spans="1:28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8" ht="33.75" hidden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74.34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4.0000000000000001E-3</v>
      </c>
      <c r="U14" s="88">
        <v>0</v>
      </c>
      <c r="V14" s="116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8" ht="22.5" hidden="1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1</v>
      </c>
      <c r="E15" s="80">
        <v>15</v>
      </c>
      <c r="F15" s="92">
        <v>0.3</v>
      </c>
      <c r="G15" s="80">
        <v>15</v>
      </c>
      <c r="H15" s="80">
        <v>0</v>
      </c>
      <c r="I15" s="80">
        <v>15</v>
      </c>
      <c r="J15" s="81">
        <v>96.32</v>
      </c>
      <c r="K15" s="80">
        <v>20</v>
      </c>
      <c r="L15" s="81">
        <v>71.58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20">
        <v>8.0000000000000002E-3</v>
      </c>
      <c r="S15" s="88">
        <v>0</v>
      </c>
      <c r="T15" s="121">
        <v>0.01</v>
      </c>
      <c r="U15" s="88">
        <v>0</v>
      </c>
      <c r="V15" s="116">
        <v>1</v>
      </c>
      <c r="W15" s="88">
        <v>10</v>
      </c>
      <c r="X15" s="88">
        <f t="shared" ref="X15:X78" si="1">E15+G15+I15+K15+M15+O15+Q15-S15-U15-W15</f>
        <v>95</v>
      </c>
      <c r="Y15" s="81">
        <f t="shared" ref="Y15:Y77" si="2">ROUND(X15/71,2)</f>
        <v>1.34</v>
      </c>
      <c r="Z15" s="33" t="s">
        <v>83</v>
      </c>
      <c r="AB15" s="23">
        <f>0.92</f>
        <v>0.92</v>
      </c>
    </row>
    <row r="16" spans="1:28" ht="33.75" hidden="1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99.17</v>
      </c>
      <c r="K16" s="80">
        <v>20</v>
      </c>
      <c r="L16" s="81">
        <v>71.650000000000006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20">
        <v>7.0000000000000001E-3</v>
      </c>
      <c r="S16" s="88">
        <v>0</v>
      </c>
      <c r="T16" s="121">
        <v>7.0000000000000001E-3</v>
      </c>
      <c r="U16" s="88">
        <v>0</v>
      </c>
      <c r="V16" s="116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  <c r="AB16" s="23">
        <v>1.48</v>
      </c>
    </row>
    <row r="17" spans="1:28" ht="22.5" hidden="1" x14ac:dyDescent="0.25">
      <c r="A17" s="118" t="s">
        <v>198</v>
      </c>
      <c r="B17" s="87">
        <f t="shared" si="0"/>
        <v>4</v>
      </c>
      <c r="C17" s="83" t="s">
        <v>120</v>
      </c>
      <c r="D17" s="80">
        <v>2</v>
      </c>
      <c r="E17" s="80">
        <v>15</v>
      </c>
      <c r="F17" s="92">
        <v>1.6</v>
      </c>
      <c r="G17" s="80">
        <v>15</v>
      </c>
      <c r="H17" s="80">
        <v>0</v>
      </c>
      <c r="I17" s="80">
        <v>15</v>
      </c>
      <c r="J17" s="81">
        <v>99.23</v>
      </c>
      <c r="K17" s="80">
        <v>20</v>
      </c>
      <c r="L17" s="81">
        <v>67.12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1.0999999999999999E-2</v>
      </c>
      <c r="S17" s="88">
        <v>0</v>
      </c>
      <c r="T17" s="121">
        <v>1.0999999999999999E-2</v>
      </c>
      <c r="U17" s="88">
        <v>0</v>
      </c>
      <c r="V17" s="116">
        <v>0</v>
      </c>
      <c r="W17" s="88">
        <v>0</v>
      </c>
      <c r="X17" s="88">
        <f t="shared" si="1"/>
        <v>105</v>
      </c>
      <c r="Y17" s="81">
        <f>ROUND(X17/71,2)</f>
        <v>1.48</v>
      </c>
      <c r="Z17" s="33" t="s">
        <v>82</v>
      </c>
      <c r="AB17" s="23">
        <f>(AB16-AB15)/2</f>
        <v>0.27999999999999997</v>
      </c>
    </row>
    <row r="18" spans="1:28" ht="24.75" hidden="1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99.99</v>
      </c>
      <c r="K18" s="80">
        <v>20</v>
      </c>
      <c r="L18" s="81">
        <v>72.760000000000005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1.0999999999999999E-2</v>
      </c>
      <c r="S18" s="88">
        <v>0</v>
      </c>
      <c r="T18" s="121">
        <v>1.2999999999999999E-2</v>
      </c>
      <c r="U18" s="88">
        <v>0</v>
      </c>
      <c r="V18" s="116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  <c r="AB18" s="123">
        <f>AB15+AB17</f>
        <v>1.2</v>
      </c>
    </row>
    <row r="19" spans="1:28" ht="22.5" hidden="1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99.97</v>
      </c>
      <c r="K19" s="80">
        <v>20</v>
      </c>
      <c r="L19" s="81">
        <v>67.48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20">
        <v>1E-3</v>
      </c>
      <c r="S19" s="88">
        <v>0</v>
      </c>
      <c r="T19" s="121">
        <v>2.1000000000000001E-2</v>
      </c>
      <c r="U19" s="88">
        <v>10</v>
      </c>
      <c r="V19" s="116">
        <v>0</v>
      </c>
      <c r="W19" s="88">
        <v>0</v>
      </c>
      <c r="X19" s="88">
        <f t="shared" si="1"/>
        <v>95</v>
      </c>
      <c r="Y19" s="81">
        <f t="shared" si="2"/>
        <v>1.34</v>
      </c>
      <c r="Z19" s="33" t="s">
        <v>83</v>
      </c>
    </row>
    <row r="20" spans="1:28" ht="24.75" hidden="1" x14ac:dyDescent="0.25">
      <c r="A20" s="118" t="s">
        <v>201</v>
      </c>
      <c r="B20" s="87">
        <f t="shared" si="0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98.58</v>
      </c>
      <c r="K20" s="80">
        <v>20</v>
      </c>
      <c r="L20" s="81">
        <v>71.2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20">
        <v>1.4E-2</v>
      </c>
      <c r="S20" s="88">
        <v>0</v>
      </c>
      <c r="T20" s="121">
        <v>1E-3</v>
      </c>
      <c r="U20" s="88">
        <v>0</v>
      </c>
      <c r="V20" s="116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8" ht="33.75" hidden="1" x14ac:dyDescent="0.25">
      <c r="A21" s="118" t="s">
        <v>202</v>
      </c>
      <c r="B21" s="87">
        <f t="shared" si="0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99.2</v>
      </c>
      <c r="K21" s="80">
        <v>20</v>
      </c>
      <c r="L21" s="81">
        <v>70.11</v>
      </c>
      <c r="M21" s="80">
        <v>20</v>
      </c>
      <c r="N21" s="80">
        <v>0</v>
      </c>
      <c r="O21" s="80">
        <v>15</v>
      </c>
      <c r="P21" s="80">
        <v>0</v>
      </c>
      <c r="Q21" s="80">
        <v>5</v>
      </c>
      <c r="R21" s="120">
        <v>2.5999999999999999E-2</v>
      </c>
      <c r="S21" s="88">
        <v>10</v>
      </c>
      <c r="T21" s="121">
        <v>2.9000000000000001E-2</v>
      </c>
      <c r="U21" s="88">
        <v>10</v>
      </c>
      <c r="V21" s="116">
        <v>0</v>
      </c>
      <c r="W21" s="88">
        <v>0</v>
      </c>
      <c r="X21" s="88">
        <f t="shared" si="1"/>
        <v>85</v>
      </c>
      <c r="Y21" s="81">
        <f t="shared" si="2"/>
        <v>1.2</v>
      </c>
      <c r="Z21" s="33" t="s">
        <v>81</v>
      </c>
    </row>
    <row r="22" spans="1:28" ht="22.5" hidden="1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100</v>
      </c>
      <c r="K22" s="80">
        <v>20</v>
      </c>
      <c r="L22" s="81">
        <v>66.260000000000005</v>
      </c>
      <c r="M22" s="80">
        <v>20</v>
      </c>
      <c r="N22" s="80">
        <v>1</v>
      </c>
      <c r="O22" s="80">
        <v>15</v>
      </c>
      <c r="P22" s="80">
        <v>1</v>
      </c>
      <c r="Q22" s="80">
        <v>0</v>
      </c>
      <c r="R22" s="120">
        <v>0.03</v>
      </c>
      <c r="S22" s="88">
        <v>10</v>
      </c>
      <c r="T22" s="121">
        <v>0</v>
      </c>
      <c r="U22" s="88">
        <v>0</v>
      </c>
      <c r="V22" s="116">
        <v>0</v>
      </c>
      <c r="W22" s="88">
        <v>0</v>
      </c>
      <c r="X22" s="88">
        <f t="shared" si="1"/>
        <v>90</v>
      </c>
      <c r="Y22" s="81">
        <f t="shared" si="2"/>
        <v>1.27</v>
      </c>
      <c r="Z22" s="33" t="s">
        <v>83</v>
      </c>
    </row>
    <row r="23" spans="1:28" ht="22.5" hidden="1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>
        <v>20</v>
      </c>
      <c r="L23" s="81">
        <v>72.16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20">
        <v>1.2999999999999999E-2</v>
      </c>
      <c r="S23" s="88">
        <v>0</v>
      </c>
      <c r="T23" s="121">
        <v>1.2E-2</v>
      </c>
      <c r="U23" s="88">
        <v>0</v>
      </c>
      <c r="V23" s="116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8" ht="22.5" hidden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98.14</v>
      </c>
      <c r="K24" s="80">
        <v>20</v>
      </c>
      <c r="L24" s="81">
        <v>69.97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7.0000000000000001E-3</v>
      </c>
      <c r="S24" s="88">
        <v>0</v>
      </c>
      <c r="T24" s="121">
        <v>0.01</v>
      </c>
      <c r="U24" s="88">
        <v>0</v>
      </c>
      <c r="V24" s="116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8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3.9</v>
      </c>
      <c r="G25" s="80">
        <v>15</v>
      </c>
      <c r="H25" s="80">
        <v>0</v>
      </c>
      <c r="I25" s="80">
        <v>15</v>
      </c>
      <c r="J25" s="81">
        <v>100</v>
      </c>
      <c r="K25" s="80">
        <v>20</v>
      </c>
      <c r="L25" s="81">
        <v>71.17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20">
        <v>6.0000000000000001E-3</v>
      </c>
      <c r="S25" s="88">
        <v>0</v>
      </c>
      <c r="T25" s="121">
        <v>2.5000000000000001E-2</v>
      </c>
      <c r="U25" s="88">
        <v>10</v>
      </c>
      <c r="V25" s="116">
        <v>0</v>
      </c>
      <c r="W25" s="88">
        <v>0</v>
      </c>
      <c r="X25" s="88">
        <f t="shared" si="1"/>
        <v>95</v>
      </c>
      <c r="Y25" s="81">
        <f t="shared" si="2"/>
        <v>1.34</v>
      </c>
      <c r="Z25" s="33" t="s">
        <v>83</v>
      </c>
    </row>
    <row r="26" spans="1:28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95.39</v>
      </c>
      <c r="K26" s="80">
        <v>20</v>
      </c>
      <c r="L26" s="81">
        <v>66.790000000000006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20">
        <v>7.0000000000000001E-3</v>
      </c>
      <c r="S26" s="88">
        <v>0</v>
      </c>
      <c r="T26" s="121">
        <v>0</v>
      </c>
      <c r="U26" s="88">
        <v>0</v>
      </c>
      <c r="V26" s="116">
        <v>1</v>
      </c>
      <c r="W26" s="88">
        <v>10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8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99.47</v>
      </c>
      <c r="K27" s="80">
        <v>20</v>
      </c>
      <c r="L27" s="81">
        <v>71.42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20">
        <v>1E-3</v>
      </c>
      <c r="S27" s="88">
        <v>0</v>
      </c>
      <c r="T27" s="121">
        <v>0.02</v>
      </c>
      <c r="U27" s="88">
        <v>10</v>
      </c>
      <c r="V27" s="116">
        <v>1</v>
      </c>
      <c r="W27" s="88">
        <v>10</v>
      </c>
      <c r="X27" s="88">
        <f t="shared" si="1"/>
        <v>85</v>
      </c>
      <c r="Y27" s="81">
        <f t="shared" si="2"/>
        <v>1.2</v>
      </c>
      <c r="Z27" s="33" t="s">
        <v>81</v>
      </c>
    </row>
    <row r="28" spans="1:28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1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94.27</v>
      </c>
      <c r="K28" s="80">
        <v>10</v>
      </c>
      <c r="L28" s="81">
        <v>72.86</v>
      </c>
      <c r="M28" s="80">
        <v>20</v>
      </c>
      <c r="N28" s="80">
        <v>1</v>
      </c>
      <c r="O28" s="80">
        <v>15</v>
      </c>
      <c r="P28" s="80">
        <v>1</v>
      </c>
      <c r="Q28" s="80">
        <v>0</v>
      </c>
      <c r="R28" s="120">
        <v>1.2E-2</v>
      </c>
      <c r="S28" s="88">
        <v>0</v>
      </c>
      <c r="T28" s="121">
        <v>2.5000000000000001E-2</v>
      </c>
      <c r="U28" s="88">
        <v>10</v>
      </c>
      <c r="V28" s="116">
        <v>0</v>
      </c>
      <c r="W28" s="88">
        <v>0</v>
      </c>
      <c r="X28" s="88">
        <f t="shared" si="1"/>
        <v>80</v>
      </c>
      <c r="Y28" s="81">
        <f t="shared" si="2"/>
        <v>1.1299999999999999</v>
      </c>
      <c r="Z28" s="33" t="s">
        <v>81</v>
      </c>
    </row>
    <row r="29" spans="1:28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>
        <v>20</v>
      </c>
      <c r="L29" s="81">
        <v>66.739999999999995</v>
      </c>
      <c r="M29" s="80">
        <v>20</v>
      </c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1"/>
        <v>105</v>
      </c>
      <c r="Y29" s="81">
        <f t="shared" si="2"/>
        <v>1.48</v>
      </c>
      <c r="Z29" s="33" t="s">
        <v>82</v>
      </c>
    </row>
    <row r="30" spans="1:28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99.6</v>
      </c>
      <c r="K30" s="80">
        <v>20</v>
      </c>
      <c r="L30" s="81">
        <v>73.400000000000006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20">
        <v>1.2E-2</v>
      </c>
      <c r="S30" s="88">
        <v>0</v>
      </c>
      <c r="T30" s="121">
        <v>8.9999999999999993E-3</v>
      </c>
      <c r="U30" s="88">
        <v>0</v>
      </c>
      <c r="V30" s="116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8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>
        <v>20</v>
      </c>
      <c r="L31" s="81">
        <v>72.38</v>
      </c>
      <c r="M31" s="80">
        <v>20</v>
      </c>
      <c r="N31" s="80">
        <v>0</v>
      </c>
      <c r="O31" s="80">
        <v>15</v>
      </c>
      <c r="P31" s="80">
        <v>1</v>
      </c>
      <c r="Q31" s="80">
        <v>0</v>
      </c>
      <c r="R31" s="120">
        <v>2.1761483693617917E-3</v>
      </c>
      <c r="S31" s="88">
        <v>0</v>
      </c>
      <c r="T31" s="121">
        <v>2.1000000000000001E-2</v>
      </c>
      <c r="U31" s="88">
        <v>0</v>
      </c>
      <c r="V31" s="116">
        <v>0</v>
      </c>
      <c r="W31" s="88">
        <v>0</v>
      </c>
      <c r="X31" s="88">
        <f t="shared" si="1"/>
        <v>100</v>
      </c>
      <c r="Y31" s="81">
        <f t="shared" si="2"/>
        <v>1.41</v>
      </c>
      <c r="Z31" s="33" t="s">
        <v>83</v>
      </c>
    </row>
    <row r="32" spans="1:28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0.7</v>
      </c>
      <c r="G32" s="80">
        <v>15</v>
      </c>
      <c r="H32" s="80">
        <v>0</v>
      </c>
      <c r="I32" s="80">
        <v>15</v>
      </c>
      <c r="J32" s="81">
        <v>95.37</v>
      </c>
      <c r="K32" s="80">
        <v>20</v>
      </c>
      <c r="L32" s="81">
        <v>67.31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20">
        <v>1.7999999999999999E-2</v>
      </c>
      <c r="S32" s="88">
        <v>0</v>
      </c>
      <c r="T32" s="121">
        <v>3.5999999999999997E-2</v>
      </c>
      <c r="U32" s="88">
        <v>10</v>
      </c>
      <c r="V32" s="116">
        <v>0</v>
      </c>
      <c r="W32" s="88">
        <v>0</v>
      </c>
      <c r="X32" s="88">
        <f t="shared" si="1"/>
        <v>95</v>
      </c>
      <c r="Y32" s="81">
        <f t="shared" si="2"/>
        <v>1.34</v>
      </c>
      <c r="Z32" s="33" t="s">
        <v>83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>
        <v>20</v>
      </c>
      <c r="L33" s="81">
        <v>70.489999999999995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4.3999999999999997E-2</v>
      </c>
      <c r="U33" s="88">
        <v>10</v>
      </c>
      <c r="V33" s="116">
        <v>2</v>
      </c>
      <c r="W33" s="88">
        <v>20</v>
      </c>
      <c r="X33" s="88">
        <f>E33+G33+I33+K33+M33+O33+Q33-S33-U33-W33</f>
        <v>75</v>
      </c>
      <c r="Y33" s="81">
        <f>ROUND(X33/71,2)</f>
        <v>1.06</v>
      </c>
      <c r="Z33" s="33" t="s">
        <v>81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99.1</v>
      </c>
      <c r="K34" s="80">
        <v>20</v>
      </c>
      <c r="L34" s="81">
        <v>65.650000000000006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20">
        <v>2.1000000000000001E-2</v>
      </c>
      <c r="S34" s="88">
        <v>10</v>
      </c>
      <c r="T34" s="121">
        <v>2.7E-2</v>
      </c>
      <c r="U34" s="88">
        <v>10</v>
      </c>
      <c r="V34" s="116">
        <v>0</v>
      </c>
      <c r="W34" s="88">
        <v>0</v>
      </c>
      <c r="X34" s="88">
        <f t="shared" si="1"/>
        <v>85</v>
      </c>
      <c r="Y34" s="81">
        <f t="shared" si="2"/>
        <v>1.2</v>
      </c>
      <c r="Z34" s="33" t="s">
        <v>81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2</v>
      </c>
      <c r="E35" s="80">
        <v>15</v>
      </c>
      <c r="F35" s="92">
        <v>2.6</v>
      </c>
      <c r="G35" s="80">
        <v>15</v>
      </c>
      <c r="H35" s="80">
        <v>0</v>
      </c>
      <c r="I35" s="80">
        <v>15</v>
      </c>
      <c r="J35" s="81">
        <v>99.92</v>
      </c>
      <c r="K35" s="80">
        <v>20</v>
      </c>
      <c r="L35" s="81">
        <v>69.88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20">
        <v>3.3000000000000002E-2</v>
      </c>
      <c r="S35" s="88">
        <v>10</v>
      </c>
      <c r="T35" s="121">
        <v>0</v>
      </c>
      <c r="U35" s="88">
        <v>0</v>
      </c>
      <c r="V35" s="116">
        <v>3</v>
      </c>
      <c r="W35" s="88">
        <v>20</v>
      </c>
      <c r="X35" s="88">
        <f t="shared" si="1"/>
        <v>75</v>
      </c>
      <c r="Y35" s="81">
        <f t="shared" si="2"/>
        <v>1.06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97.91</v>
      </c>
      <c r="K36" s="80">
        <v>20</v>
      </c>
      <c r="L36" s="81">
        <v>69.17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20">
        <v>7.0000000000000001E-3</v>
      </c>
      <c r="S36" s="88">
        <v>0</v>
      </c>
      <c r="T36" s="121">
        <v>0.01</v>
      </c>
      <c r="U36" s="88">
        <v>0</v>
      </c>
      <c r="V36" s="116">
        <v>0</v>
      </c>
      <c r="W36" s="88">
        <v>0</v>
      </c>
      <c r="X36" s="88">
        <f t="shared" si="1"/>
        <v>105</v>
      </c>
      <c r="Y36" s="81">
        <f t="shared" si="2"/>
        <v>1.48</v>
      </c>
      <c r="Z36" s="33" t="s">
        <v>82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99.98</v>
      </c>
      <c r="K37" s="80">
        <v>20</v>
      </c>
      <c r="L37" s="81">
        <v>71.290000000000006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20">
        <v>3.4000000000000002E-2</v>
      </c>
      <c r="S37" s="88">
        <v>10</v>
      </c>
      <c r="T37" s="121">
        <v>1.9E-2</v>
      </c>
      <c r="U37" s="88">
        <v>0</v>
      </c>
      <c r="V37" s="116">
        <v>1</v>
      </c>
      <c r="W37" s="88">
        <v>10</v>
      </c>
      <c r="X37" s="88">
        <f t="shared" si="1"/>
        <v>85</v>
      </c>
      <c r="Y37" s="81">
        <f t="shared" si="2"/>
        <v>1.2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99.93</v>
      </c>
      <c r="K38" s="80">
        <v>20</v>
      </c>
      <c r="L38" s="81">
        <v>73.59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2.1000000000000001E-2</v>
      </c>
      <c r="U38" s="88">
        <v>10</v>
      </c>
      <c r="V38" s="116">
        <v>0</v>
      </c>
      <c r="W38" s="88">
        <v>0</v>
      </c>
      <c r="X38" s="88">
        <f t="shared" si="1"/>
        <v>95</v>
      </c>
      <c r="Y38" s="81">
        <f t="shared" si="2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99.95</v>
      </c>
      <c r="K39" s="80">
        <v>20</v>
      </c>
      <c r="L39" s="81">
        <v>70.87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20">
        <v>7.0000000000000001E-3</v>
      </c>
      <c r="S39" s="88">
        <v>0</v>
      </c>
      <c r="T39" s="121">
        <v>1.0999999999999999E-2</v>
      </c>
      <c r="U39" s="88">
        <v>0</v>
      </c>
      <c r="V39" s="116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0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99.5</v>
      </c>
      <c r="K40" s="80">
        <v>20</v>
      </c>
      <c r="L40" s="81">
        <v>70.31</v>
      </c>
      <c r="M40" s="80">
        <v>20</v>
      </c>
      <c r="N40" s="80">
        <v>0</v>
      </c>
      <c r="O40" s="80">
        <v>15</v>
      </c>
      <c r="P40" s="80">
        <v>0</v>
      </c>
      <c r="Q40" s="80">
        <v>5</v>
      </c>
      <c r="R40" s="120">
        <v>1.2999999999999999E-2</v>
      </c>
      <c r="S40" s="88">
        <v>0</v>
      </c>
      <c r="T40" s="121">
        <v>0</v>
      </c>
      <c r="U40" s="88">
        <v>0</v>
      </c>
      <c r="V40" s="116">
        <v>0</v>
      </c>
      <c r="W40" s="88">
        <v>0</v>
      </c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98.33</v>
      </c>
      <c r="K41" s="80">
        <v>20</v>
      </c>
      <c r="L41" s="81">
        <v>70.599999999999994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22">
        <v>6.0000000000000001E-3</v>
      </c>
      <c r="S41" s="88">
        <v>0</v>
      </c>
      <c r="T41" s="121">
        <v>1.4E-2</v>
      </c>
      <c r="U41" s="88">
        <v>0</v>
      </c>
      <c r="V41" s="116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100</v>
      </c>
      <c r="K42" s="80">
        <v>20</v>
      </c>
      <c r="L42" s="81">
        <v>70.400000000000006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1.7999999999999999E-2</v>
      </c>
      <c r="S42" s="88">
        <v>0</v>
      </c>
      <c r="T42" s="121">
        <v>0</v>
      </c>
      <c r="U42" s="88">
        <v>0</v>
      </c>
      <c r="V42" s="116">
        <v>1</v>
      </c>
      <c r="W42" s="88">
        <v>10</v>
      </c>
      <c r="X42" s="88">
        <f t="shared" si="1"/>
        <v>80</v>
      </c>
      <c r="Y42" s="81">
        <f t="shared" si="2"/>
        <v>1.1299999999999999</v>
      </c>
      <c r="Z42" s="33" t="s">
        <v>81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2</v>
      </c>
      <c r="E43" s="80">
        <v>15</v>
      </c>
      <c r="F43" s="92">
        <v>4.9000000000000004</v>
      </c>
      <c r="G43" s="80">
        <v>15</v>
      </c>
      <c r="H43" s="80">
        <v>0</v>
      </c>
      <c r="I43" s="80">
        <v>15</v>
      </c>
      <c r="J43" s="81">
        <v>99.98</v>
      </c>
      <c r="K43" s="80">
        <v>20</v>
      </c>
      <c r="L43" s="81">
        <v>72.05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5.0000000000000001E-3</v>
      </c>
      <c r="S43" s="88">
        <v>0</v>
      </c>
      <c r="T43" s="121">
        <v>1.9E-2</v>
      </c>
      <c r="U43" s="88">
        <v>0</v>
      </c>
      <c r="V43" s="116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>
        <v>20</v>
      </c>
      <c r="L44" s="81">
        <v>71.849999999999994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20">
        <v>1E-3</v>
      </c>
      <c r="S44" s="88">
        <v>0</v>
      </c>
      <c r="T44" s="121">
        <v>3.0000000000000001E-3</v>
      </c>
      <c r="U44" s="88">
        <v>0</v>
      </c>
      <c r="V44" s="116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99.56</v>
      </c>
      <c r="K45" s="80">
        <v>20</v>
      </c>
      <c r="L45" s="81">
        <v>70.44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1.7999999999999999E-2</v>
      </c>
      <c r="U45" s="88">
        <v>0</v>
      </c>
      <c r="V45" s="116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99.28</v>
      </c>
      <c r="K46" s="80">
        <v>20</v>
      </c>
      <c r="L46" s="81">
        <v>72.73</v>
      </c>
      <c r="M46" s="80">
        <v>20</v>
      </c>
      <c r="N46" s="80">
        <v>0</v>
      </c>
      <c r="O46" s="80">
        <v>15</v>
      </c>
      <c r="P46" s="80">
        <v>1</v>
      </c>
      <c r="Q46" s="80">
        <v>0</v>
      </c>
      <c r="R46" s="120">
        <v>1.5876574443329859E-4</v>
      </c>
      <c r="S46" s="88">
        <v>0</v>
      </c>
      <c r="T46" s="121">
        <v>0.03</v>
      </c>
      <c r="U46" s="88">
        <v>10</v>
      </c>
      <c r="V46" s="116">
        <v>0</v>
      </c>
      <c r="W46" s="88">
        <v>0</v>
      </c>
      <c r="X46" s="88">
        <f t="shared" si="1"/>
        <v>90</v>
      </c>
      <c r="Y46" s="81">
        <f t="shared" si="2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1</v>
      </c>
      <c r="E47" s="80">
        <v>15</v>
      </c>
      <c r="F47" s="92">
        <v>0.1</v>
      </c>
      <c r="G47" s="80">
        <v>15</v>
      </c>
      <c r="H47" s="80">
        <v>0</v>
      </c>
      <c r="I47" s="80">
        <v>15</v>
      </c>
      <c r="J47" s="81">
        <v>100</v>
      </c>
      <c r="K47" s="80">
        <v>20</v>
      </c>
      <c r="L47" s="81">
        <v>71.48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0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99.12</v>
      </c>
      <c r="K48" s="80">
        <v>20</v>
      </c>
      <c r="L48" s="81">
        <v>66.349999999999994</v>
      </c>
      <c r="M48" s="80">
        <v>20</v>
      </c>
      <c r="N48" s="80">
        <v>0</v>
      </c>
      <c r="O48" s="80">
        <v>15</v>
      </c>
      <c r="P48" s="80">
        <v>0</v>
      </c>
      <c r="Q48" s="80">
        <v>5</v>
      </c>
      <c r="R48" s="120">
        <v>3.3000000000000002E-2</v>
      </c>
      <c r="S48" s="88">
        <v>10</v>
      </c>
      <c r="T48" s="121">
        <v>5.0000000000000001E-3</v>
      </c>
      <c r="U48" s="88">
        <v>0</v>
      </c>
      <c r="V48" s="116">
        <v>0</v>
      </c>
      <c r="W48" s="88">
        <v>0</v>
      </c>
      <c r="X48" s="88">
        <f t="shared" si="1"/>
        <v>95</v>
      </c>
      <c r="Y48" s="81">
        <f t="shared" si="2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98.28</v>
      </c>
      <c r="K49" s="80">
        <v>20</v>
      </c>
      <c r="L49" s="81">
        <v>70.099999999999994</v>
      </c>
      <c r="M49" s="80">
        <v>20</v>
      </c>
      <c r="N49" s="80">
        <v>0</v>
      </c>
      <c r="O49" s="80">
        <v>15</v>
      </c>
      <c r="P49" s="80">
        <v>0</v>
      </c>
      <c r="Q49" s="80">
        <v>5</v>
      </c>
      <c r="R49" s="120">
        <v>2.7E-2</v>
      </c>
      <c r="S49" s="88">
        <v>10</v>
      </c>
      <c r="T49" s="121">
        <v>0</v>
      </c>
      <c r="U49" s="88">
        <v>0</v>
      </c>
      <c r="V49" s="116">
        <v>1</v>
      </c>
      <c r="W49" s="88">
        <v>10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69.260000000000005</v>
      </c>
      <c r="M50" s="80">
        <v>20</v>
      </c>
      <c r="N50" s="80">
        <v>1</v>
      </c>
      <c r="O50" s="80">
        <v>15</v>
      </c>
      <c r="P50" s="80">
        <v>0</v>
      </c>
      <c r="Q50" s="80">
        <v>5</v>
      </c>
      <c r="R50" s="120">
        <v>4.0000000000000001E-3</v>
      </c>
      <c r="S50" s="88">
        <v>0</v>
      </c>
      <c r="T50" s="121">
        <v>4.0000000000000001E-3</v>
      </c>
      <c r="U50" s="88">
        <v>0</v>
      </c>
      <c r="V50" s="116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1</v>
      </c>
      <c r="E51" s="80">
        <v>15</v>
      </c>
      <c r="F51" s="92">
        <v>0.7</v>
      </c>
      <c r="G51" s="80">
        <v>15</v>
      </c>
      <c r="H51" s="80">
        <v>0</v>
      </c>
      <c r="I51" s="80">
        <v>15</v>
      </c>
      <c r="J51" s="81">
        <v>96.78</v>
      </c>
      <c r="K51" s="80">
        <v>20</v>
      </c>
      <c r="L51" s="81">
        <v>70.37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8.0000000000000002E-3</v>
      </c>
      <c r="S51" s="88">
        <v>0</v>
      </c>
      <c r="T51" s="121">
        <v>3.6999999999999998E-2</v>
      </c>
      <c r="U51" s="88">
        <v>10</v>
      </c>
      <c r="V51" s="116">
        <v>0</v>
      </c>
      <c r="W51" s="88">
        <v>0</v>
      </c>
      <c r="X51" s="88">
        <f t="shared" si="1"/>
        <v>95</v>
      </c>
      <c r="Y51" s="81">
        <f t="shared" si="2"/>
        <v>1.34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1</v>
      </c>
      <c r="E52" s="80">
        <v>15</v>
      </c>
      <c r="F52" s="92">
        <v>0.5</v>
      </c>
      <c r="G52" s="80">
        <v>15</v>
      </c>
      <c r="H52" s="80">
        <v>0</v>
      </c>
      <c r="I52" s="80">
        <v>15</v>
      </c>
      <c r="J52" s="81">
        <v>98.59</v>
      </c>
      <c r="K52" s="80">
        <v>20</v>
      </c>
      <c r="L52" s="81">
        <v>73.06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20">
        <v>7.0000000000000001E-3</v>
      </c>
      <c r="S52" s="88">
        <v>0</v>
      </c>
      <c r="T52" s="121">
        <v>5.0000000000000001E-3</v>
      </c>
      <c r="U52" s="88">
        <v>0</v>
      </c>
      <c r="V52" s="116">
        <v>1</v>
      </c>
      <c r="W52" s="88">
        <v>10</v>
      </c>
      <c r="X52" s="88">
        <f t="shared" si="1"/>
        <v>95</v>
      </c>
      <c r="Y52" s="81">
        <f t="shared" si="2"/>
        <v>1.34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75.36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2.3E-2</v>
      </c>
      <c r="U53" s="88">
        <v>10</v>
      </c>
      <c r="V53" s="116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2</v>
      </c>
      <c r="E54" s="80">
        <v>15</v>
      </c>
      <c r="F54" s="92">
        <v>6.4</v>
      </c>
      <c r="G54" s="80">
        <v>5</v>
      </c>
      <c r="H54" s="80">
        <v>0</v>
      </c>
      <c r="I54" s="80">
        <v>15</v>
      </c>
      <c r="J54" s="81">
        <v>99.18</v>
      </c>
      <c r="K54" s="80">
        <v>20</v>
      </c>
      <c r="L54" s="81">
        <v>66.27</v>
      </c>
      <c r="M54" s="80">
        <v>20</v>
      </c>
      <c r="N54" s="80">
        <v>1</v>
      </c>
      <c r="O54" s="80">
        <v>15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2</v>
      </c>
      <c r="W54" s="88">
        <v>20</v>
      </c>
      <c r="X54" s="88">
        <f t="shared" si="1"/>
        <v>75</v>
      </c>
      <c r="Y54" s="81">
        <f t="shared" si="2"/>
        <v>1.06</v>
      </c>
      <c r="Z54" s="33" t="s">
        <v>81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99.99</v>
      </c>
      <c r="K55" s="80">
        <v>20</v>
      </c>
      <c r="L55" s="81">
        <v>71.23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6.0999999999999999E-2</v>
      </c>
      <c r="S55" s="88">
        <v>20</v>
      </c>
      <c r="T55" s="121">
        <v>8.0000000000000002E-3</v>
      </c>
      <c r="U55" s="88">
        <v>0</v>
      </c>
      <c r="V55" s="116">
        <v>0</v>
      </c>
      <c r="W55" s="88">
        <v>0</v>
      </c>
      <c r="X55" s="88">
        <f t="shared" si="1"/>
        <v>85</v>
      </c>
      <c r="Y55" s="81">
        <f t="shared" si="2"/>
        <v>1.2</v>
      </c>
      <c r="Z55" s="33" t="s">
        <v>81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92">
        <v>0.1</v>
      </c>
      <c r="G56" s="80">
        <v>15</v>
      </c>
      <c r="H56" s="80">
        <v>0</v>
      </c>
      <c r="I56" s="80">
        <v>15</v>
      </c>
      <c r="J56" s="81">
        <v>100</v>
      </c>
      <c r="K56" s="80">
        <v>20</v>
      </c>
      <c r="L56" s="81">
        <v>66.98</v>
      </c>
      <c r="M56" s="80">
        <v>20</v>
      </c>
      <c r="N56" s="80">
        <v>2</v>
      </c>
      <c r="O56" s="80">
        <v>5</v>
      </c>
      <c r="P56" s="80">
        <v>0</v>
      </c>
      <c r="Q56" s="80">
        <v>5</v>
      </c>
      <c r="R56" s="120">
        <v>9.0999999999999998E-2</v>
      </c>
      <c r="S56" s="88">
        <v>20</v>
      </c>
      <c r="T56" s="121">
        <v>2E-3</v>
      </c>
      <c r="U56" s="88">
        <v>0</v>
      </c>
      <c r="V56" s="116">
        <v>1</v>
      </c>
      <c r="W56" s="88">
        <v>10</v>
      </c>
      <c r="X56" s="88">
        <f>E56+G56+I56+K56+M56+O56+Q56-S56-U56-W56</f>
        <v>65</v>
      </c>
      <c r="Y56" s="81">
        <f>ROUND(X56/71,2)</f>
        <v>0.92</v>
      </c>
      <c r="Z56" s="33" t="s">
        <v>84</v>
      </c>
    </row>
    <row r="57" spans="1:26" ht="37.5" hidden="1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73.16</v>
      </c>
      <c r="K57" s="80">
        <v>-5</v>
      </c>
      <c r="L57" s="81">
        <v>62.18</v>
      </c>
      <c r="M57" s="80">
        <v>0</v>
      </c>
      <c r="N57" s="80">
        <v>1</v>
      </c>
      <c r="O57" s="80">
        <v>15</v>
      </c>
      <c r="P57" s="80">
        <v>0</v>
      </c>
      <c r="Q57" s="80">
        <v>5</v>
      </c>
      <c r="R57" s="120">
        <v>2E-3</v>
      </c>
      <c r="S57" s="88">
        <v>0</v>
      </c>
      <c r="T57" s="121">
        <v>1.4999999999999999E-2</v>
      </c>
      <c r="U57" s="88">
        <v>0</v>
      </c>
      <c r="V57" s="116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98.63</v>
      </c>
      <c r="K58" s="80">
        <v>20</v>
      </c>
      <c r="L58" s="81">
        <v>72.02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20">
        <v>8.0000000000000002E-3</v>
      </c>
      <c r="S58" s="88">
        <v>0</v>
      </c>
      <c r="T58" s="121">
        <v>4.2999999999999997E-2</v>
      </c>
      <c r="U58" s="88">
        <v>10</v>
      </c>
      <c r="V58" s="116">
        <v>0</v>
      </c>
      <c r="W58" s="88">
        <v>0</v>
      </c>
      <c r="X58" s="88">
        <f t="shared" si="1"/>
        <v>95</v>
      </c>
      <c r="Y58" s="81">
        <f t="shared" si="2"/>
        <v>1.34</v>
      </c>
      <c r="Z58" s="33" t="s">
        <v>83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>
        <v>20</v>
      </c>
      <c r="L59" s="81">
        <v>67.09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0.01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2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70.69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20">
        <v>1.7999999999999999E-2</v>
      </c>
      <c r="S60" s="88">
        <v>0</v>
      </c>
      <c r="T60" s="121">
        <v>4.5862624383273277E-5</v>
      </c>
      <c r="U60" s="88">
        <v>0</v>
      </c>
      <c r="V60" s="116">
        <v>2</v>
      </c>
      <c r="W60" s="88">
        <v>20</v>
      </c>
      <c r="X60" s="88">
        <f t="shared" si="1"/>
        <v>85</v>
      </c>
      <c r="Y60" s="81">
        <f t="shared" si="2"/>
        <v>1.2</v>
      </c>
      <c r="Z60" s="33" t="s">
        <v>81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99.97</v>
      </c>
      <c r="K61" s="80">
        <v>20</v>
      </c>
      <c r="L61" s="81">
        <v>72.88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5.0000000000000001E-3</v>
      </c>
      <c r="U61" s="88">
        <v>0</v>
      </c>
      <c r="V61" s="116">
        <v>1</v>
      </c>
      <c r="W61" s="88">
        <v>10</v>
      </c>
      <c r="X61" s="88">
        <f>E61+G61+I61+K61+M61+O61+Q61-S61-U61-W61</f>
        <v>95</v>
      </c>
      <c r="Y61" s="81">
        <f t="shared" si="2"/>
        <v>1.34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97.34</v>
      </c>
      <c r="K62" s="80">
        <v>20</v>
      </c>
      <c r="L62" s="81">
        <v>69.3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20">
        <v>3.2000000000000001E-2</v>
      </c>
      <c r="S62" s="88">
        <v>10</v>
      </c>
      <c r="T62" s="121">
        <v>2.5999999999999999E-2</v>
      </c>
      <c r="U62" s="88">
        <v>10</v>
      </c>
      <c r="V62" s="116">
        <v>1</v>
      </c>
      <c r="W62" s="88">
        <v>10</v>
      </c>
      <c r="X62" s="88">
        <f>E62+G62+I62+K62+M62+O62+Q62-S62-U62-W62</f>
        <v>75</v>
      </c>
      <c r="Y62" s="81">
        <f t="shared" si="2"/>
        <v>1.06</v>
      </c>
      <c r="Z62" s="33" t="s">
        <v>81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1</v>
      </c>
      <c r="E63" s="80">
        <v>15</v>
      </c>
      <c r="F63" s="92">
        <v>0.3</v>
      </c>
      <c r="G63" s="80">
        <v>15</v>
      </c>
      <c r="H63" s="80">
        <v>0</v>
      </c>
      <c r="I63" s="80">
        <v>15</v>
      </c>
      <c r="J63" s="81">
        <v>100</v>
      </c>
      <c r="K63" s="80">
        <v>20</v>
      </c>
      <c r="L63" s="81">
        <v>67.67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2">
        <v>1.6E-2</v>
      </c>
      <c r="S63" s="116">
        <v>0</v>
      </c>
      <c r="T63" s="121">
        <v>3.7999999999999999E-2</v>
      </c>
      <c r="U63" s="88">
        <v>10</v>
      </c>
      <c r="V63" s="116">
        <v>1</v>
      </c>
      <c r="W63" s="88">
        <v>10</v>
      </c>
      <c r="X63" s="88">
        <f>E63+G63+I63+K63+M63+O63+Q63-S63-U63-W63</f>
        <v>75</v>
      </c>
      <c r="Y63" s="81">
        <f t="shared" si="2"/>
        <v>1.06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97.2</v>
      </c>
      <c r="K64" s="80">
        <v>20</v>
      </c>
      <c r="L64" s="81">
        <v>71.78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22">
        <v>1.2999999999999999E-2</v>
      </c>
      <c r="S64" s="116">
        <v>0</v>
      </c>
      <c r="T64" s="121">
        <v>1E-3</v>
      </c>
      <c r="U64" s="88">
        <v>0</v>
      </c>
      <c r="V64" s="116">
        <v>0</v>
      </c>
      <c r="W64" s="88">
        <v>0</v>
      </c>
      <c r="X64" s="88">
        <f t="shared" si="1"/>
        <v>105</v>
      </c>
      <c r="Y64" s="81">
        <f t="shared" si="2"/>
        <v>1.48</v>
      </c>
      <c r="Z64" s="33" t="s">
        <v>82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>
        <v>20</v>
      </c>
      <c r="L65" s="81">
        <v>69.75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22">
        <v>0</v>
      </c>
      <c r="S65" s="116">
        <v>0</v>
      </c>
      <c r="T65" s="121">
        <v>2.1999999999999999E-2</v>
      </c>
      <c r="U65" s="88">
        <v>10</v>
      </c>
      <c r="V65" s="116">
        <v>0</v>
      </c>
      <c r="W65" s="88">
        <v>0</v>
      </c>
      <c r="X65" s="88">
        <f t="shared" si="1"/>
        <v>95</v>
      </c>
      <c r="Y65" s="81">
        <f t="shared" si="2"/>
        <v>1.34</v>
      </c>
      <c r="Z65" s="33" t="s">
        <v>83</v>
      </c>
    </row>
    <row r="66" spans="1:26" ht="28.5" hidden="1" customHeight="1" x14ac:dyDescent="0.25">
      <c r="A66" s="118" t="s">
        <v>247</v>
      </c>
      <c r="B66" s="124">
        <f t="shared" si="3"/>
        <v>53</v>
      </c>
      <c r="C66" s="125" t="s">
        <v>169</v>
      </c>
      <c r="D66" s="126">
        <v>1</v>
      </c>
      <c r="E66" s="126">
        <v>15</v>
      </c>
      <c r="F66" s="127">
        <v>3.1</v>
      </c>
      <c r="G66" s="126">
        <v>15</v>
      </c>
      <c r="H66" s="126">
        <v>0</v>
      </c>
      <c r="I66" s="126">
        <v>15</v>
      </c>
      <c r="J66" s="128">
        <v>99.92</v>
      </c>
      <c r="K66" s="126">
        <v>20</v>
      </c>
      <c r="L66" s="128">
        <v>63.69</v>
      </c>
      <c r="M66" s="126">
        <v>0</v>
      </c>
      <c r="N66" s="126">
        <v>1</v>
      </c>
      <c r="O66" s="126">
        <v>15</v>
      </c>
      <c r="P66" s="126">
        <v>0</v>
      </c>
      <c r="Q66" s="126">
        <v>5</v>
      </c>
      <c r="R66" s="129">
        <v>3.0000000000000001E-3</v>
      </c>
      <c r="S66" s="130">
        <v>0</v>
      </c>
      <c r="T66" s="131">
        <v>1E-3</v>
      </c>
      <c r="U66" s="132">
        <v>0</v>
      </c>
      <c r="V66" s="130">
        <v>0</v>
      </c>
      <c r="W66" s="132">
        <v>0</v>
      </c>
      <c r="X66" s="132">
        <f t="shared" si="1"/>
        <v>85</v>
      </c>
      <c r="Y66" s="128">
        <f t="shared" si="2"/>
        <v>1.2</v>
      </c>
      <c r="Z66" s="1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97.25</v>
      </c>
      <c r="K67" s="80">
        <v>20</v>
      </c>
      <c r="L67" s="81">
        <v>65.41</v>
      </c>
      <c r="M67" s="80">
        <v>20</v>
      </c>
      <c r="N67" s="80">
        <v>1</v>
      </c>
      <c r="O67" s="80">
        <v>15</v>
      </c>
      <c r="P67" s="80">
        <v>0</v>
      </c>
      <c r="Q67" s="80">
        <v>5</v>
      </c>
      <c r="R67" s="122">
        <v>1.4E-2</v>
      </c>
      <c r="S67" s="116">
        <v>0</v>
      </c>
      <c r="T67" s="121">
        <v>4.0000000000000001E-3</v>
      </c>
      <c r="U67" s="88">
        <v>0</v>
      </c>
      <c r="V67" s="116">
        <v>0</v>
      </c>
      <c r="W67" s="88">
        <v>0</v>
      </c>
      <c r="X67" s="88">
        <f t="shared" si="1"/>
        <v>105</v>
      </c>
      <c r="Y67" s="81">
        <f t="shared" si="2"/>
        <v>1.48</v>
      </c>
      <c r="Z67" s="33" t="s">
        <v>82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1.7</v>
      </c>
      <c r="G68" s="80">
        <v>15</v>
      </c>
      <c r="H68" s="80">
        <v>0</v>
      </c>
      <c r="I68" s="80">
        <v>15</v>
      </c>
      <c r="J68" s="81">
        <v>99.98</v>
      </c>
      <c r="K68" s="80">
        <v>20</v>
      </c>
      <c r="L68" s="81">
        <v>69.36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22">
        <v>5.0000000000000001E-3</v>
      </c>
      <c r="S68" s="116">
        <v>0</v>
      </c>
      <c r="T68" s="121">
        <v>5.0000000000000001E-3</v>
      </c>
      <c r="U68" s="88">
        <v>0</v>
      </c>
      <c r="V68" s="116">
        <v>0</v>
      </c>
      <c r="W68" s="88">
        <v>0</v>
      </c>
      <c r="X68" s="88">
        <f t="shared" si="1"/>
        <v>105</v>
      </c>
      <c r="Y68" s="81">
        <f t="shared" si="2"/>
        <v>1.48</v>
      </c>
      <c r="Z68" s="33" t="s">
        <v>82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2</v>
      </c>
      <c r="E69" s="80">
        <v>15</v>
      </c>
      <c r="F69" s="92">
        <v>0.5</v>
      </c>
      <c r="G69" s="80">
        <v>15</v>
      </c>
      <c r="H69" s="80">
        <v>0</v>
      </c>
      <c r="I69" s="80">
        <v>15</v>
      </c>
      <c r="J69" s="81">
        <v>99.16</v>
      </c>
      <c r="K69" s="80">
        <v>20</v>
      </c>
      <c r="L69" s="81">
        <v>66.55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22">
        <v>1.4999999999999999E-2</v>
      </c>
      <c r="S69" s="116">
        <v>0</v>
      </c>
      <c r="T69" s="121">
        <v>1.4E-2</v>
      </c>
      <c r="U69" s="88">
        <v>0</v>
      </c>
      <c r="V69" s="116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</v>
      </c>
      <c r="K70" s="80">
        <v>20</v>
      </c>
      <c r="L70" s="81">
        <v>70.83</v>
      </c>
      <c r="M70" s="80">
        <v>20</v>
      </c>
      <c r="N70" s="80">
        <v>0</v>
      </c>
      <c r="O70" s="80">
        <v>15</v>
      </c>
      <c r="P70" s="80">
        <v>1</v>
      </c>
      <c r="Q70" s="80">
        <v>0</v>
      </c>
      <c r="R70" s="122">
        <v>1.0999999999999999E-2</v>
      </c>
      <c r="S70" s="116">
        <v>0</v>
      </c>
      <c r="T70" s="121">
        <v>7.0000000000000001E-3</v>
      </c>
      <c r="U70" s="88">
        <v>0</v>
      </c>
      <c r="V70" s="116">
        <v>0</v>
      </c>
      <c r="W70" s="88">
        <v>0</v>
      </c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68.760000000000005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22">
        <v>7.0000000000000001E-3</v>
      </c>
      <c r="S71" s="116">
        <v>0</v>
      </c>
      <c r="T71" s="121">
        <v>1E-3</v>
      </c>
      <c r="U71" s="88">
        <v>0</v>
      </c>
      <c r="V71" s="116">
        <v>2</v>
      </c>
      <c r="W71" s="88">
        <v>20</v>
      </c>
      <c r="X71" s="88">
        <f t="shared" si="1"/>
        <v>85</v>
      </c>
      <c r="Y71" s="81">
        <f t="shared" si="2"/>
        <v>1.2</v>
      </c>
      <c r="Z71" s="33" t="s">
        <v>81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99.82</v>
      </c>
      <c r="K72" s="80">
        <v>20</v>
      </c>
      <c r="L72" s="81">
        <v>72.010000000000005</v>
      </c>
      <c r="M72" s="80">
        <v>20</v>
      </c>
      <c r="N72" s="80">
        <v>0</v>
      </c>
      <c r="O72" s="80">
        <v>15</v>
      </c>
      <c r="P72" s="80">
        <v>0</v>
      </c>
      <c r="Q72" s="80">
        <v>5</v>
      </c>
      <c r="R72" s="122">
        <v>1.4E-2</v>
      </c>
      <c r="S72" s="116">
        <v>0</v>
      </c>
      <c r="T72" s="121">
        <v>1.4E-2</v>
      </c>
      <c r="U72" s="88">
        <v>0</v>
      </c>
      <c r="V72" s="116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>
        <v>20</v>
      </c>
      <c r="L73" s="81">
        <v>70.23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22">
        <v>2.5999999999999999E-2</v>
      </c>
      <c r="S73" s="116">
        <v>10</v>
      </c>
      <c r="T73" s="121">
        <v>4.0000000000000001E-3</v>
      </c>
      <c r="U73" s="88">
        <v>0</v>
      </c>
      <c r="V73" s="116">
        <v>0</v>
      </c>
      <c r="W73" s="88">
        <v>0</v>
      </c>
      <c r="X73" s="88">
        <f t="shared" si="1"/>
        <v>95</v>
      </c>
      <c r="Y73" s="81">
        <f t="shared" si="2"/>
        <v>1.34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99.87</v>
      </c>
      <c r="K74" s="80">
        <v>20</v>
      </c>
      <c r="L74" s="81">
        <v>73.48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22">
        <v>7.0000000000000001E-3</v>
      </c>
      <c r="S74" s="116">
        <v>0</v>
      </c>
      <c r="T74" s="121">
        <v>3.1E-2</v>
      </c>
      <c r="U74" s="88">
        <v>10</v>
      </c>
      <c r="V74" s="116">
        <v>0</v>
      </c>
      <c r="W74" s="88">
        <v>0</v>
      </c>
      <c r="X74" s="88">
        <f t="shared" si="1"/>
        <v>95</v>
      </c>
      <c r="Y74" s="81">
        <f t="shared" si="2"/>
        <v>1.34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99.27</v>
      </c>
      <c r="K75" s="80">
        <v>20</v>
      </c>
      <c r="L75" s="81">
        <v>66.45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2">
        <v>1.2999999999999999E-2</v>
      </c>
      <c r="S75" s="116">
        <v>0</v>
      </c>
      <c r="T75" s="121">
        <v>4.3999999999999997E-2</v>
      </c>
      <c r="U75" s="88">
        <v>10</v>
      </c>
      <c r="V75" s="116">
        <v>1</v>
      </c>
      <c r="W75" s="88">
        <v>10</v>
      </c>
      <c r="X75" s="88">
        <f t="shared" si="1"/>
        <v>85</v>
      </c>
      <c r="Y75" s="81">
        <f t="shared" si="2"/>
        <v>1.2</v>
      </c>
      <c r="Z75" s="33" t="s">
        <v>81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98.96</v>
      </c>
      <c r="K76" s="80">
        <v>20</v>
      </c>
      <c r="L76" s="81">
        <v>71.39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22">
        <v>8.0000000000000002E-3</v>
      </c>
      <c r="S76" s="116">
        <v>0</v>
      </c>
      <c r="T76" s="121">
        <v>2E-3</v>
      </c>
      <c r="U76" s="88">
        <v>0</v>
      </c>
      <c r="V76" s="116">
        <v>0</v>
      </c>
      <c r="W76" s="88">
        <v>0</v>
      </c>
      <c r="X76" s="88">
        <f t="shared" si="1"/>
        <v>105</v>
      </c>
      <c r="Y76" s="81">
        <f t="shared" si="2"/>
        <v>1.48</v>
      </c>
      <c r="Z76" s="33" t="s">
        <v>82</v>
      </c>
    </row>
    <row r="77" spans="1:26" ht="24" hidden="1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93.6</v>
      </c>
      <c r="K77" s="80">
        <v>10</v>
      </c>
      <c r="L77" s="81">
        <v>64.36</v>
      </c>
      <c r="M77" s="80">
        <v>0</v>
      </c>
      <c r="N77" s="80">
        <v>2</v>
      </c>
      <c r="O77" s="80">
        <v>5</v>
      </c>
      <c r="P77" s="80">
        <v>0</v>
      </c>
      <c r="Q77" s="80">
        <v>5</v>
      </c>
      <c r="R77" s="122">
        <v>6.0000000000000001E-3</v>
      </c>
      <c r="S77" s="116">
        <v>0</v>
      </c>
      <c r="T77" s="121">
        <v>1.2E-2</v>
      </c>
      <c r="U77" s="88">
        <v>0</v>
      </c>
      <c r="V77" s="116">
        <v>0</v>
      </c>
      <c r="W77" s="88">
        <v>0</v>
      </c>
      <c r="X77" s="88">
        <f t="shared" si="1"/>
        <v>65</v>
      </c>
      <c r="Y77" s="81">
        <f t="shared" si="2"/>
        <v>0.92</v>
      </c>
      <c r="Z77" s="33" t="s">
        <v>84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1</v>
      </c>
      <c r="E78" s="80">
        <v>15</v>
      </c>
      <c r="F78" s="92">
        <v>0.8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70.16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22">
        <v>3.0000000000000001E-3</v>
      </c>
      <c r="S78" s="116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1"/>
        <v>105</v>
      </c>
      <c r="Y78" s="81">
        <f t="shared" ref="Y78:Y84" si="4">ROUND(X78/71,2)</f>
        <v>1.48</v>
      </c>
      <c r="Z78" s="33" t="s">
        <v>82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65.89</v>
      </c>
      <c r="M79" s="80">
        <v>20</v>
      </c>
      <c r="N79" s="80">
        <v>0</v>
      </c>
      <c r="O79" s="80">
        <v>15</v>
      </c>
      <c r="P79" s="80">
        <v>2</v>
      </c>
      <c r="Q79" s="80">
        <v>-5</v>
      </c>
      <c r="R79" s="122">
        <v>8.0000000000000002E-3</v>
      </c>
      <c r="S79" s="116">
        <v>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95</v>
      </c>
      <c r="Y79" s="81">
        <f t="shared" si="4"/>
        <v>1.34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99.89</v>
      </c>
      <c r="K80" s="80">
        <v>20</v>
      </c>
      <c r="L80" s="81">
        <v>67.27</v>
      </c>
      <c r="M80" s="80">
        <v>20</v>
      </c>
      <c r="N80" s="80">
        <v>1</v>
      </c>
      <c r="O80" s="80">
        <v>15</v>
      </c>
      <c r="P80" s="80">
        <v>0</v>
      </c>
      <c r="Q80" s="80">
        <v>5</v>
      </c>
      <c r="R80" s="122">
        <v>7.0000000000000001E-3</v>
      </c>
      <c r="S80" s="116">
        <v>0</v>
      </c>
      <c r="T80" s="121">
        <v>0</v>
      </c>
      <c r="U80" s="88">
        <v>0</v>
      </c>
      <c r="V80" s="116">
        <v>1</v>
      </c>
      <c r="W80" s="88">
        <v>10</v>
      </c>
      <c r="X80" s="88">
        <f>E80+G80+I80+K80+M80+O80+Q80-S80-U80-W80</f>
        <v>95</v>
      </c>
      <c r="Y80" s="81">
        <f t="shared" si="4"/>
        <v>1.34</v>
      </c>
      <c r="Z80" s="33" t="s">
        <v>83</v>
      </c>
    </row>
    <row r="81" spans="1:26" ht="23.25" hidden="1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1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64.680000000000007</v>
      </c>
      <c r="M81" s="80">
        <v>0</v>
      </c>
      <c r="N81" s="80">
        <v>0</v>
      </c>
      <c r="O81" s="80">
        <v>15</v>
      </c>
      <c r="P81" s="80">
        <v>0</v>
      </c>
      <c r="Q81" s="80">
        <v>5</v>
      </c>
      <c r="R81" s="122">
        <v>0</v>
      </c>
      <c r="S81" s="116">
        <v>0</v>
      </c>
      <c r="T81" s="121">
        <v>1.0999999999999999E-2</v>
      </c>
      <c r="U81" s="88">
        <v>0</v>
      </c>
      <c r="V81" s="116">
        <v>0</v>
      </c>
      <c r="W81" s="88">
        <v>0</v>
      </c>
      <c r="X81" s="88">
        <f>E81+G81+I81+K81+M81+O81+Q81-S81-U81-W81</f>
        <v>85</v>
      </c>
      <c r="Y81" s="81">
        <f t="shared" si="4"/>
        <v>1.2</v>
      </c>
      <c r="Z81" s="33" t="s">
        <v>81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1</v>
      </c>
      <c r="E82" s="80">
        <v>15</v>
      </c>
      <c r="F82" s="92">
        <v>0.8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68.08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22">
        <v>2.8000000000000001E-2</v>
      </c>
      <c r="S82" s="116">
        <v>10</v>
      </c>
      <c r="T82" s="121">
        <v>0.01</v>
      </c>
      <c r="U82" s="88">
        <v>0</v>
      </c>
      <c r="V82" s="116">
        <v>1</v>
      </c>
      <c r="W82" s="88">
        <v>10</v>
      </c>
      <c r="X82" s="88">
        <f>E82+G82+I82+K82+M82+O82+Q82-S82-U82-W82</f>
        <v>85</v>
      </c>
      <c r="Y82" s="81">
        <f t="shared" si="4"/>
        <v>1.2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96.6</v>
      </c>
      <c r="K83" s="80">
        <v>20</v>
      </c>
      <c r="L83" s="81">
        <v>70.98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22">
        <v>2.5999999999999999E-2</v>
      </c>
      <c r="S83" s="116">
        <v>10</v>
      </c>
      <c r="T83" s="121">
        <v>3.3000000000000002E-2</v>
      </c>
      <c r="U83" s="88">
        <v>10</v>
      </c>
      <c r="V83" s="116">
        <v>0</v>
      </c>
      <c r="W83" s="88">
        <v>0</v>
      </c>
      <c r="X83" s="88">
        <f>E83+G83+I83+K83+M83+O83+Q83-S83-U83-W83</f>
        <v>85</v>
      </c>
      <c r="Y83" s="81">
        <f t="shared" si="4"/>
        <v>1.2</v>
      </c>
      <c r="Z83" s="33" t="s">
        <v>81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</v>
      </c>
      <c r="G84" s="80">
        <v>15</v>
      </c>
      <c r="H84" s="80">
        <v>0</v>
      </c>
      <c r="I84" s="80">
        <v>15</v>
      </c>
      <c r="J84" s="81">
        <v>98.9</v>
      </c>
      <c r="K84" s="80">
        <v>20</v>
      </c>
      <c r="L84" s="81">
        <v>66.19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2">
        <v>1E-3</v>
      </c>
      <c r="S84" s="116">
        <v>0</v>
      </c>
      <c r="T84" s="121">
        <v>4.1000000000000002E-2</v>
      </c>
      <c r="U84" s="88">
        <v>10</v>
      </c>
      <c r="V84" s="88">
        <v>0</v>
      </c>
      <c r="W84" s="88">
        <v>0</v>
      </c>
      <c r="X84" s="88">
        <f>E84+G84+I84+K84+M84+O84+Q84-S84-U84-W84</f>
        <v>95</v>
      </c>
      <c r="Y84" s="81">
        <f t="shared" si="4"/>
        <v>1.34</v>
      </c>
      <c r="Z84" s="33" t="s">
        <v>83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10">
      <filters>
        <filter val="65,41"/>
        <filter val="65,65"/>
        <filter val="65,89"/>
        <filter val="66,19"/>
        <filter val="66,26"/>
        <filter val="66,27"/>
        <filter val="66,35"/>
        <filter val="66,45"/>
        <filter val="66,55"/>
        <filter val="66,74"/>
        <filter val="66,79"/>
        <filter val="66,98"/>
        <filter val="67,09"/>
        <filter val="67,12"/>
        <filter val="67,27"/>
        <filter val="67,31"/>
        <filter val="67,48"/>
        <filter val="67,67"/>
        <filter val="68,08"/>
        <filter val="68,76"/>
        <filter val="69,17"/>
        <filter val="69,26"/>
        <filter val="69,30"/>
        <filter val="69,36"/>
        <filter val="69,75"/>
        <filter val="69,88"/>
        <filter val="69,97"/>
        <filter val="70,10"/>
        <filter val="70,11"/>
        <filter val="70,16"/>
        <filter val="70,23"/>
        <filter val="70,31"/>
        <filter val="70,37"/>
        <filter val="70,40"/>
        <filter val="70,44"/>
        <filter val="70,49"/>
        <filter val="70,60"/>
        <filter val="70,69"/>
        <filter val="70,83"/>
        <filter val="70,87"/>
        <filter val="70,98"/>
        <filter val="71,17"/>
        <filter val="71,20"/>
        <filter val="71,23"/>
        <filter val="71,29"/>
        <filter val="71,39"/>
        <filter val="71,42"/>
        <filter val="71,48"/>
        <filter val="71,58"/>
        <filter val="71,65"/>
        <filter val="71,78"/>
        <filter val="71,85"/>
        <filter val="72,01"/>
        <filter val="72,02"/>
        <filter val="72,05"/>
        <filter val="72,16"/>
        <filter val="72,38"/>
        <filter val="72,73"/>
        <filter val="72,76"/>
        <filter val="72,86"/>
        <filter val="72,88"/>
        <filter val="73,06"/>
        <filter val="73,40"/>
        <filter val="73,48"/>
        <filter val="73,59"/>
        <filter val="74,34"/>
        <filter val="75,36"/>
      </filters>
    </filterColumn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view="pageBreakPreview" zoomScaleNormal="100" zoomScaleSheetLayoutView="100" workbookViewId="0">
      <pane xSplit="3" ySplit="12" topLeftCell="D67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276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67" t="s">
        <v>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7"/>
    </row>
    <row r="8" spans="1:26" ht="15" customHeight="1" x14ac:dyDescent="0.3">
      <c r="B8" s="167" t="s">
        <v>274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67"/>
    </row>
    <row r="9" spans="1:26" ht="6.75" customHeight="1" x14ac:dyDescent="0.3">
      <c r="D9" s="101"/>
    </row>
    <row r="10" spans="1:26" ht="13.5" customHeight="1" x14ac:dyDescent="0.25">
      <c r="B10" s="169" t="s">
        <v>96</v>
      </c>
      <c r="C10" s="169" t="s">
        <v>4</v>
      </c>
      <c r="D10" s="174" t="s">
        <v>1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77" t="s">
        <v>275</v>
      </c>
      <c r="Z10" s="155" t="s">
        <v>270</v>
      </c>
    </row>
    <row r="11" spans="1:26" ht="129" customHeight="1" x14ac:dyDescent="0.25">
      <c r="B11" s="170"/>
      <c r="C11" s="172"/>
      <c r="D11" s="180" t="s">
        <v>90</v>
      </c>
      <c r="E11" s="180"/>
      <c r="F11" s="160" t="s">
        <v>91</v>
      </c>
      <c r="G11" s="160"/>
      <c r="H11" s="188" t="s">
        <v>269</v>
      </c>
      <c r="I11" s="188"/>
      <c r="J11" s="188" t="s">
        <v>87</v>
      </c>
      <c r="K11" s="188"/>
      <c r="L11" s="188" t="s">
        <v>266</v>
      </c>
      <c r="M11" s="188"/>
      <c r="N11" s="186" t="s">
        <v>267</v>
      </c>
      <c r="O11" s="187"/>
      <c r="P11" s="188" t="s">
        <v>69</v>
      </c>
      <c r="Q11" s="189"/>
      <c r="R11" s="186" t="s">
        <v>99</v>
      </c>
      <c r="S11" s="187"/>
      <c r="T11" s="186" t="s">
        <v>100</v>
      </c>
      <c r="U11" s="187"/>
      <c r="V11" s="186" t="s">
        <v>268</v>
      </c>
      <c r="W11" s="187"/>
      <c r="X11" s="102" t="s">
        <v>65</v>
      </c>
      <c r="Y11" s="178"/>
      <c r="Z11" s="156"/>
    </row>
    <row r="12" spans="1:26" ht="20.25" customHeight="1" x14ac:dyDescent="0.25">
      <c r="B12" s="171"/>
      <c r="C12" s="173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79"/>
      <c r="Z12" s="157"/>
    </row>
    <row r="13" spans="1:26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/>
      <c r="L14" s="81">
        <v>99.98</v>
      </c>
      <c r="M14" s="80"/>
      <c r="N14" s="80">
        <v>1</v>
      </c>
      <c r="O14" s="80">
        <v>15</v>
      </c>
      <c r="P14" s="80">
        <v>0</v>
      </c>
      <c r="Q14" s="80">
        <v>5</v>
      </c>
      <c r="R14" s="120">
        <v>0</v>
      </c>
      <c r="S14" s="88">
        <v>0</v>
      </c>
      <c r="T14" s="121">
        <v>0</v>
      </c>
      <c r="U14" s="88">
        <v>0</v>
      </c>
      <c r="V14" s="88">
        <v>0</v>
      </c>
      <c r="W14" s="88">
        <v>0</v>
      </c>
      <c r="X14" s="88">
        <f>E14+G14+I14+K14+M14+O14+Q14-S14-U14-W14</f>
        <v>65</v>
      </c>
      <c r="Y14" s="81">
        <f t="shared" ref="Y14:Y77" si="0">ROUND(X14/71,2)</f>
        <v>0.92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99.85</v>
      </c>
      <c r="K15" s="80"/>
      <c r="L15" s="81">
        <v>99.88</v>
      </c>
      <c r="M15" s="80"/>
      <c r="N15" s="80">
        <v>0</v>
      </c>
      <c r="O15" s="80">
        <v>15</v>
      </c>
      <c r="P15" s="80">
        <v>0</v>
      </c>
      <c r="Q15" s="80">
        <v>5</v>
      </c>
      <c r="R15" s="120">
        <v>0</v>
      </c>
      <c r="S15" s="88">
        <v>0</v>
      </c>
      <c r="T15" s="121">
        <v>0</v>
      </c>
      <c r="U15" s="88">
        <v>0</v>
      </c>
      <c r="V15" s="88">
        <v>0</v>
      </c>
      <c r="W15" s="88">
        <v>0</v>
      </c>
      <c r="X15" s="88">
        <f t="shared" ref="X15:X78" si="2">E15+G15+I15+K15+M15+O15+Q15-S15-U15-W15</f>
        <v>65</v>
      </c>
      <c r="Y15" s="81">
        <f t="shared" si="0"/>
        <v>0.92</v>
      </c>
      <c r="Z15" s="33" t="s">
        <v>83</v>
      </c>
    </row>
    <row r="16" spans="1:26" ht="33.75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99.99</v>
      </c>
      <c r="K16" s="80"/>
      <c r="L16" s="81">
        <v>99.89</v>
      </c>
      <c r="M16" s="80"/>
      <c r="N16" s="135">
        <v>2</v>
      </c>
      <c r="O16" s="135">
        <v>5</v>
      </c>
      <c r="P16" s="80">
        <v>0</v>
      </c>
      <c r="Q16" s="80">
        <v>5</v>
      </c>
      <c r="R16" s="120">
        <v>0</v>
      </c>
      <c r="S16" s="88">
        <v>0</v>
      </c>
      <c r="T16" s="121">
        <v>1E-3</v>
      </c>
      <c r="U16" s="88">
        <v>0</v>
      </c>
      <c r="V16" s="88">
        <v>0</v>
      </c>
      <c r="W16" s="88">
        <v>0</v>
      </c>
      <c r="X16" s="88">
        <f t="shared" si="2"/>
        <v>55</v>
      </c>
      <c r="Y16" s="81">
        <f t="shared" si="0"/>
        <v>0.77</v>
      </c>
      <c r="Z16" s="33" t="s">
        <v>83</v>
      </c>
    </row>
    <row r="17" spans="1:26" ht="22.5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99.97</v>
      </c>
      <c r="K17" s="80"/>
      <c r="L17" s="81">
        <v>99.87</v>
      </c>
      <c r="M17" s="80"/>
      <c r="N17" s="80">
        <v>0</v>
      </c>
      <c r="O17" s="80">
        <v>15</v>
      </c>
      <c r="P17" s="80">
        <v>0</v>
      </c>
      <c r="Q17" s="80">
        <v>5</v>
      </c>
      <c r="R17" s="120">
        <v>0</v>
      </c>
      <c r="S17" s="88">
        <v>0</v>
      </c>
      <c r="T17" s="121">
        <v>0</v>
      </c>
      <c r="U17" s="88">
        <v>0</v>
      </c>
      <c r="V17" s="88">
        <v>0</v>
      </c>
      <c r="W17" s="88">
        <v>0</v>
      </c>
      <c r="X17" s="88">
        <f t="shared" si="2"/>
        <v>65</v>
      </c>
      <c r="Y17" s="81">
        <f>ROUND(X17/71,2)</f>
        <v>0.92</v>
      </c>
      <c r="Z17" s="33" t="s">
        <v>82</v>
      </c>
    </row>
    <row r="18" spans="1:26" ht="24.75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99.85</v>
      </c>
      <c r="K18" s="80"/>
      <c r="L18" s="81">
        <v>99.68</v>
      </c>
      <c r="M18" s="80"/>
      <c r="N18" s="80">
        <v>0</v>
      </c>
      <c r="O18" s="80">
        <v>15</v>
      </c>
      <c r="P18" s="80">
        <v>0</v>
      </c>
      <c r="Q18" s="80">
        <v>5</v>
      </c>
      <c r="R18" s="120">
        <v>0</v>
      </c>
      <c r="S18" s="88">
        <v>0</v>
      </c>
      <c r="T18" s="121">
        <v>1E-3</v>
      </c>
      <c r="U18" s="88">
        <v>0</v>
      </c>
      <c r="V18" s="88">
        <v>0</v>
      </c>
      <c r="W18" s="88">
        <v>0</v>
      </c>
      <c r="X18" s="88">
        <f t="shared" si="2"/>
        <v>65</v>
      </c>
      <c r="Y18" s="81">
        <f t="shared" si="0"/>
        <v>0.92</v>
      </c>
      <c r="Z18" s="33" t="s">
        <v>83</v>
      </c>
    </row>
    <row r="19" spans="1:26" ht="22.5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99.98</v>
      </c>
      <c r="K19" s="80"/>
      <c r="L19" s="81">
        <v>99.98</v>
      </c>
      <c r="M19" s="80"/>
      <c r="N19" s="80">
        <v>0</v>
      </c>
      <c r="O19" s="80">
        <v>15</v>
      </c>
      <c r="P19" s="80">
        <v>0</v>
      </c>
      <c r="Q19" s="80">
        <v>5</v>
      </c>
      <c r="R19" s="120">
        <v>0</v>
      </c>
      <c r="S19" s="88">
        <v>0</v>
      </c>
      <c r="T19" s="121">
        <v>0</v>
      </c>
      <c r="U19" s="88">
        <v>0</v>
      </c>
      <c r="V19" s="88">
        <v>0</v>
      </c>
      <c r="W19" s="88">
        <v>0</v>
      </c>
      <c r="X19" s="88">
        <f t="shared" si="2"/>
        <v>65</v>
      </c>
      <c r="Y19" s="81">
        <f t="shared" si="0"/>
        <v>0.92</v>
      </c>
      <c r="Z19" s="33" t="s">
        <v>83</v>
      </c>
    </row>
    <row r="20" spans="1:26" ht="24.75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99.94</v>
      </c>
      <c r="K20" s="80"/>
      <c r="L20" s="81">
        <v>99.93</v>
      </c>
      <c r="M20" s="80"/>
      <c r="N20" s="80">
        <v>1</v>
      </c>
      <c r="O20" s="80">
        <v>15</v>
      </c>
      <c r="P20" s="80">
        <v>0</v>
      </c>
      <c r="Q20" s="80">
        <v>5</v>
      </c>
      <c r="R20" s="120">
        <v>0</v>
      </c>
      <c r="S20" s="88">
        <v>0</v>
      </c>
      <c r="T20" s="121">
        <v>0</v>
      </c>
      <c r="U20" s="88">
        <v>0</v>
      </c>
      <c r="V20" s="88">
        <v>0</v>
      </c>
      <c r="W20" s="88">
        <v>0</v>
      </c>
      <c r="X20" s="88">
        <f t="shared" si="2"/>
        <v>65</v>
      </c>
      <c r="Y20" s="81">
        <f t="shared" si="0"/>
        <v>0.92</v>
      </c>
      <c r="Z20" s="33" t="s">
        <v>83</v>
      </c>
    </row>
    <row r="21" spans="1:26" ht="33.75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99.99</v>
      </c>
      <c r="K21" s="80"/>
      <c r="L21" s="81">
        <v>99.93</v>
      </c>
      <c r="M21" s="80"/>
      <c r="N21" s="80">
        <v>0</v>
      </c>
      <c r="O21" s="80">
        <v>15</v>
      </c>
      <c r="P21" s="80">
        <v>0</v>
      </c>
      <c r="Q21" s="80">
        <v>5</v>
      </c>
      <c r="R21" s="120">
        <v>0</v>
      </c>
      <c r="S21" s="88">
        <v>0</v>
      </c>
      <c r="T21" s="121">
        <v>0</v>
      </c>
      <c r="U21" s="88">
        <v>0</v>
      </c>
      <c r="V21" s="88">
        <v>0</v>
      </c>
      <c r="W21" s="88">
        <v>0</v>
      </c>
      <c r="X21" s="88">
        <f t="shared" si="2"/>
        <v>65</v>
      </c>
      <c r="Y21" s="81">
        <f t="shared" si="0"/>
        <v>0.92</v>
      </c>
      <c r="Z21" s="33" t="s">
        <v>83</v>
      </c>
    </row>
    <row r="22" spans="1:26" ht="22.5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99.99</v>
      </c>
      <c r="K22" s="80"/>
      <c r="L22" s="81">
        <v>99.97</v>
      </c>
      <c r="M22" s="80"/>
      <c r="N22" s="80">
        <v>0</v>
      </c>
      <c r="O22" s="80">
        <v>15</v>
      </c>
      <c r="P22" s="80">
        <v>0</v>
      </c>
      <c r="Q22" s="80">
        <v>5</v>
      </c>
      <c r="R22" s="120">
        <v>0</v>
      </c>
      <c r="S22" s="88">
        <v>0</v>
      </c>
      <c r="T22" s="121">
        <v>0</v>
      </c>
      <c r="U22" s="88">
        <v>0</v>
      </c>
      <c r="V22" s="88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/>
      <c r="L23" s="81">
        <v>100</v>
      </c>
      <c r="M23" s="80"/>
      <c r="N23" s="80">
        <v>0</v>
      </c>
      <c r="O23" s="80">
        <v>15</v>
      </c>
      <c r="P23" s="80">
        <v>0</v>
      </c>
      <c r="Q23" s="80">
        <v>5</v>
      </c>
      <c r="R23" s="120">
        <v>0</v>
      </c>
      <c r="S23" s="88">
        <v>0</v>
      </c>
      <c r="T23" s="121">
        <v>0</v>
      </c>
      <c r="U23" s="88">
        <v>0</v>
      </c>
      <c r="V23" s="88">
        <v>0</v>
      </c>
      <c r="W23" s="88">
        <v>0</v>
      </c>
      <c r="X23" s="88">
        <f t="shared" si="2"/>
        <v>65</v>
      </c>
      <c r="Y23" s="81">
        <f t="shared" si="0"/>
        <v>0.92</v>
      </c>
      <c r="Z23" s="33" t="s">
        <v>83</v>
      </c>
    </row>
    <row r="24" spans="1:26" ht="31.9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99.11</v>
      </c>
      <c r="K24" s="80"/>
      <c r="L24" s="81">
        <v>99.64</v>
      </c>
      <c r="M24" s="80"/>
      <c r="N24" s="80">
        <v>0</v>
      </c>
      <c r="O24" s="80">
        <v>15</v>
      </c>
      <c r="P24" s="80">
        <v>0</v>
      </c>
      <c r="Q24" s="80">
        <v>5</v>
      </c>
      <c r="R24" s="120">
        <v>0</v>
      </c>
      <c r="S24" s="88">
        <v>0</v>
      </c>
      <c r="T24" s="121">
        <v>0</v>
      </c>
      <c r="U24" s="88">
        <v>0</v>
      </c>
      <c r="V24" s="88">
        <v>0</v>
      </c>
      <c r="W24" s="88">
        <v>0</v>
      </c>
      <c r="X24" s="88">
        <f t="shared" si="2"/>
        <v>65</v>
      </c>
      <c r="Y24" s="81">
        <f t="shared" si="0"/>
        <v>0.92</v>
      </c>
      <c r="Z24" s="33" t="s">
        <v>82</v>
      </c>
    </row>
    <row r="25" spans="1:26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99.9</v>
      </c>
      <c r="K25" s="80"/>
      <c r="L25" s="81">
        <v>99.9</v>
      </c>
      <c r="M25" s="80"/>
      <c r="N25" s="80">
        <v>0</v>
      </c>
      <c r="O25" s="80">
        <v>15</v>
      </c>
      <c r="P25" s="80">
        <v>0</v>
      </c>
      <c r="Q25" s="80">
        <v>5</v>
      </c>
      <c r="R25" s="120">
        <v>0</v>
      </c>
      <c r="S25" s="88">
        <v>0</v>
      </c>
      <c r="T25" s="121">
        <v>0</v>
      </c>
      <c r="U25" s="88">
        <v>0</v>
      </c>
      <c r="V25" s="88">
        <v>0</v>
      </c>
      <c r="W25" s="88">
        <v>0</v>
      </c>
      <c r="X25" s="88">
        <f t="shared" si="2"/>
        <v>65</v>
      </c>
      <c r="Y25" s="81">
        <f t="shared" si="0"/>
        <v>0.92</v>
      </c>
      <c r="Z25" s="33" t="s">
        <v>83</v>
      </c>
    </row>
    <row r="26" spans="1:26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99.93</v>
      </c>
      <c r="K26" s="80"/>
      <c r="L26" s="81">
        <v>99.71</v>
      </c>
      <c r="M26" s="80"/>
      <c r="N26" s="80">
        <v>1</v>
      </c>
      <c r="O26" s="80">
        <v>15</v>
      </c>
      <c r="P26" s="80">
        <v>0</v>
      </c>
      <c r="Q26" s="80">
        <v>5</v>
      </c>
      <c r="R26" s="120">
        <v>0</v>
      </c>
      <c r="S26" s="88">
        <v>0</v>
      </c>
      <c r="T26" s="121">
        <v>8.0000000000000002E-3</v>
      </c>
      <c r="U26" s="88">
        <v>0</v>
      </c>
      <c r="V26" s="88">
        <v>0</v>
      </c>
      <c r="W26" s="88">
        <v>0</v>
      </c>
      <c r="X26" s="88">
        <f t="shared" si="2"/>
        <v>65</v>
      </c>
      <c r="Y26" s="81">
        <f t="shared" si="0"/>
        <v>0.92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99.99</v>
      </c>
      <c r="K27" s="80"/>
      <c r="L27" s="81">
        <v>99.99</v>
      </c>
      <c r="M27" s="80"/>
      <c r="N27" s="80">
        <v>1</v>
      </c>
      <c r="O27" s="80">
        <v>15</v>
      </c>
      <c r="P27" s="80">
        <v>1</v>
      </c>
      <c r="Q27" s="80">
        <v>0</v>
      </c>
      <c r="R27" s="120">
        <v>0</v>
      </c>
      <c r="S27" s="88">
        <v>0</v>
      </c>
      <c r="T27" s="121">
        <v>0</v>
      </c>
      <c r="U27" s="88">
        <v>0</v>
      </c>
      <c r="V27" s="88">
        <v>0</v>
      </c>
      <c r="W27" s="88">
        <v>0</v>
      </c>
      <c r="X27" s="88">
        <f t="shared" si="2"/>
        <v>60</v>
      </c>
      <c r="Y27" s="81">
        <f t="shared" si="0"/>
        <v>0.85</v>
      </c>
      <c r="Z27" s="33" t="s">
        <v>83</v>
      </c>
    </row>
    <row r="28" spans="1:26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99.74</v>
      </c>
      <c r="K28" s="80"/>
      <c r="L28" s="81">
        <v>99.92</v>
      </c>
      <c r="M28" s="80"/>
      <c r="N28" s="80">
        <v>0</v>
      </c>
      <c r="O28" s="80">
        <v>15</v>
      </c>
      <c r="P28" s="80">
        <v>0</v>
      </c>
      <c r="Q28" s="80">
        <v>5</v>
      </c>
      <c r="R28" s="120">
        <v>0</v>
      </c>
      <c r="S28" s="88">
        <v>0</v>
      </c>
      <c r="T28" s="121">
        <v>0</v>
      </c>
      <c r="U28" s="88">
        <v>0</v>
      </c>
      <c r="V28" s="88">
        <v>0</v>
      </c>
      <c r="W28" s="88">
        <v>0</v>
      </c>
      <c r="X28" s="88">
        <f t="shared" si="2"/>
        <v>65</v>
      </c>
      <c r="Y28" s="81">
        <f t="shared" si="0"/>
        <v>0.92</v>
      </c>
      <c r="Z28" s="33" t="s">
        <v>83</v>
      </c>
    </row>
    <row r="29" spans="1:26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/>
      <c r="L29" s="81">
        <v>99.9</v>
      </c>
      <c r="M29" s="80"/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1E-3</v>
      </c>
      <c r="U29" s="88">
        <v>0</v>
      </c>
      <c r="V29" s="88">
        <v>0</v>
      </c>
      <c r="W29" s="88">
        <v>0</v>
      </c>
      <c r="X29" s="88">
        <f t="shared" si="2"/>
        <v>65</v>
      </c>
      <c r="Y29" s="81">
        <f t="shared" si="0"/>
        <v>0.92</v>
      </c>
      <c r="Z29" s="33" t="s">
        <v>83</v>
      </c>
    </row>
    <row r="30" spans="1:26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99.99</v>
      </c>
      <c r="K30" s="80"/>
      <c r="L30" s="81">
        <v>99.42</v>
      </c>
      <c r="M30" s="80"/>
      <c r="N30" s="80">
        <v>0</v>
      </c>
      <c r="O30" s="80">
        <v>15</v>
      </c>
      <c r="P30" s="80">
        <v>0</v>
      </c>
      <c r="Q30" s="80">
        <v>5</v>
      </c>
      <c r="R30" s="120">
        <v>1E-3</v>
      </c>
      <c r="S30" s="88">
        <v>0</v>
      </c>
      <c r="T30" s="121">
        <v>3.0000000000000001E-3</v>
      </c>
      <c r="U30" s="88">
        <v>0</v>
      </c>
      <c r="V30" s="88">
        <v>0</v>
      </c>
      <c r="W30" s="88">
        <v>0</v>
      </c>
      <c r="X30" s="88">
        <f t="shared" si="2"/>
        <v>65</v>
      </c>
      <c r="Y30" s="81">
        <f t="shared" si="0"/>
        <v>0.92</v>
      </c>
      <c r="Z30" s="33" t="s">
        <v>83</v>
      </c>
    </row>
    <row r="31" spans="1:26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/>
      <c r="L31" s="81">
        <v>99.99</v>
      </c>
      <c r="M31" s="80"/>
      <c r="N31" s="80">
        <v>0</v>
      </c>
      <c r="O31" s="80">
        <v>15</v>
      </c>
      <c r="P31" s="135">
        <v>1</v>
      </c>
      <c r="Q31" s="135">
        <v>0</v>
      </c>
      <c r="R31" s="120">
        <v>0</v>
      </c>
      <c r="S31" s="88">
        <v>0</v>
      </c>
      <c r="T31" s="121">
        <v>0</v>
      </c>
      <c r="U31" s="88">
        <v>0</v>
      </c>
      <c r="V31" s="88">
        <v>0</v>
      </c>
      <c r="W31" s="88">
        <v>0</v>
      </c>
      <c r="X31" s="88">
        <f t="shared" si="2"/>
        <v>60</v>
      </c>
      <c r="Y31" s="81">
        <f t="shared" si="0"/>
        <v>0.85</v>
      </c>
      <c r="Z31" s="33" t="s">
        <v>83</v>
      </c>
    </row>
    <row r="32" spans="1:26" ht="22.5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99.96</v>
      </c>
      <c r="K32" s="80"/>
      <c r="L32" s="81">
        <v>99.67</v>
      </c>
      <c r="M32" s="80"/>
      <c r="N32" s="80">
        <v>0</v>
      </c>
      <c r="O32" s="80">
        <v>15</v>
      </c>
      <c r="P32" s="80">
        <v>0</v>
      </c>
      <c r="Q32" s="80">
        <v>5</v>
      </c>
      <c r="R32" s="120">
        <v>0</v>
      </c>
      <c r="S32" s="88">
        <v>0</v>
      </c>
      <c r="T32" s="121">
        <v>8.0000000000000002E-3</v>
      </c>
      <c r="U32" s="88">
        <v>0</v>
      </c>
      <c r="V32" s="88">
        <v>0</v>
      </c>
      <c r="W32" s="88">
        <v>0</v>
      </c>
      <c r="X32" s="88">
        <f t="shared" si="2"/>
        <v>65</v>
      </c>
      <c r="Y32" s="81">
        <f t="shared" si="0"/>
        <v>0.92</v>
      </c>
      <c r="Z32" s="33" t="s">
        <v>81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/>
      <c r="L33" s="81">
        <v>100</v>
      </c>
      <c r="M33" s="80"/>
      <c r="N33" s="80">
        <v>1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0</v>
      </c>
      <c r="U33" s="88">
        <v>0</v>
      </c>
      <c r="V33" s="88">
        <v>0</v>
      </c>
      <c r="W33" s="88">
        <v>0</v>
      </c>
      <c r="X33" s="88">
        <f t="shared" si="2"/>
        <v>65</v>
      </c>
      <c r="Y33" s="81">
        <f t="shared" si="0"/>
        <v>0.92</v>
      </c>
      <c r="Z33" s="33" t="s">
        <v>83</v>
      </c>
    </row>
    <row r="34" spans="1:26" ht="22.5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98.03</v>
      </c>
      <c r="K34" s="80"/>
      <c r="L34" s="81">
        <v>99.55</v>
      </c>
      <c r="M34" s="80"/>
      <c r="N34" s="80">
        <v>1</v>
      </c>
      <c r="O34" s="80">
        <v>15</v>
      </c>
      <c r="P34" s="80">
        <v>0</v>
      </c>
      <c r="Q34" s="80">
        <v>5</v>
      </c>
      <c r="R34" s="120">
        <v>0</v>
      </c>
      <c r="S34" s="88">
        <v>0</v>
      </c>
      <c r="T34" s="121">
        <v>0</v>
      </c>
      <c r="U34" s="88">
        <v>0</v>
      </c>
      <c r="V34" s="88">
        <v>0</v>
      </c>
      <c r="W34" s="88">
        <v>0</v>
      </c>
      <c r="X34" s="88">
        <f t="shared" si="2"/>
        <v>65</v>
      </c>
      <c r="Y34" s="81">
        <f t="shared" si="0"/>
        <v>0.92</v>
      </c>
      <c r="Z34" s="33" t="s">
        <v>84</v>
      </c>
    </row>
    <row r="35" spans="1:26" ht="22.5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99.69</v>
      </c>
      <c r="K35" s="80"/>
      <c r="L35" s="81">
        <v>99.59</v>
      </c>
      <c r="M35" s="80"/>
      <c r="N35" s="80">
        <v>0</v>
      </c>
      <c r="O35" s="80">
        <v>15</v>
      </c>
      <c r="P35" s="80">
        <v>0</v>
      </c>
      <c r="Q35" s="80">
        <v>5</v>
      </c>
      <c r="R35" s="120">
        <v>0</v>
      </c>
      <c r="S35" s="88">
        <v>0</v>
      </c>
      <c r="T35" s="121">
        <v>0</v>
      </c>
      <c r="U35" s="88">
        <v>0</v>
      </c>
      <c r="V35" s="88">
        <v>0</v>
      </c>
      <c r="W35" s="88">
        <v>0</v>
      </c>
      <c r="X35" s="88">
        <f t="shared" si="2"/>
        <v>65</v>
      </c>
      <c r="Y35" s="81">
        <f t="shared" si="0"/>
        <v>0.92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99.78</v>
      </c>
      <c r="K36" s="80"/>
      <c r="L36" s="81">
        <v>99.87</v>
      </c>
      <c r="M36" s="80"/>
      <c r="N36" s="80">
        <v>1</v>
      </c>
      <c r="O36" s="80">
        <v>15</v>
      </c>
      <c r="P36" s="80">
        <v>0</v>
      </c>
      <c r="Q36" s="80">
        <v>5</v>
      </c>
      <c r="R36" s="120">
        <v>0</v>
      </c>
      <c r="S36" s="88">
        <v>0</v>
      </c>
      <c r="T36" s="121">
        <v>4.0000000000000001E-3</v>
      </c>
      <c r="U36" s="88">
        <v>0</v>
      </c>
      <c r="V36" s="88">
        <v>0</v>
      </c>
      <c r="W36" s="88">
        <v>0</v>
      </c>
      <c r="X36" s="88">
        <f t="shared" si="2"/>
        <v>65</v>
      </c>
      <c r="Y36" s="81">
        <f t="shared" si="0"/>
        <v>0.92</v>
      </c>
      <c r="Z36" s="33" t="s">
        <v>83</v>
      </c>
    </row>
    <row r="37" spans="1:26" s="24" customFormat="1" ht="22.5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99.99</v>
      </c>
      <c r="K37" s="80"/>
      <c r="L37" s="81">
        <v>99.83</v>
      </c>
      <c r="M37" s="80"/>
      <c r="N37" s="80">
        <v>1</v>
      </c>
      <c r="O37" s="80">
        <v>15</v>
      </c>
      <c r="P37" s="80">
        <v>0</v>
      </c>
      <c r="Q37" s="80">
        <v>5</v>
      </c>
      <c r="R37" s="120">
        <v>0</v>
      </c>
      <c r="S37" s="88">
        <v>0</v>
      </c>
      <c r="T37" s="121">
        <v>0</v>
      </c>
      <c r="U37" s="88">
        <v>0</v>
      </c>
      <c r="V37" s="88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99.97</v>
      </c>
      <c r="K38" s="80"/>
      <c r="L38" s="81">
        <v>99.96</v>
      </c>
      <c r="M38" s="80"/>
      <c r="N38" s="80">
        <v>1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0</v>
      </c>
      <c r="U38" s="88">
        <v>0</v>
      </c>
      <c r="V38" s="88">
        <v>0</v>
      </c>
      <c r="W38" s="88">
        <v>0</v>
      </c>
      <c r="X38" s="88">
        <f t="shared" si="2"/>
        <v>65</v>
      </c>
      <c r="Y38" s="81">
        <f t="shared" si="0"/>
        <v>0.92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100</v>
      </c>
      <c r="K39" s="80"/>
      <c r="L39" s="81">
        <v>99.98</v>
      </c>
      <c r="M39" s="80"/>
      <c r="N39" s="80">
        <v>0</v>
      </c>
      <c r="O39" s="80">
        <v>15</v>
      </c>
      <c r="P39" s="80">
        <v>0</v>
      </c>
      <c r="Q39" s="80">
        <v>5</v>
      </c>
      <c r="R39" s="120">
        <v>0</v>
      </c>
      <c r="S39" s="88">
        <v>0</v>
      </c>
      <c r="T39" s="121">
        <v>1E-3</v>
      </c>
      <c r="U39" s="88">
        <v>0</v>
      </c>
      <c r="V39" s="88">
        <v>0</v>
      </c>
      <c r="W39" s="88">
        <v>0</v>
      </c>
      <c r="X39" s="88">
        <f t="shared" si="2"/>
        <v>65</v>
      </c>
      <c r="Y39" s="81">
        <f t="shared" si="0"/>
        <v>0.92</v>
      </c>
      <c r="Z39" s="33" t="s">
        <v>83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97.8</v>
      </c>
      <c r="K40" s="80"/>
      <c r="L40" s="81">
        <v>99.6</v>
      </c>
      <c r="M40" s="80"/>
      <c r="N40" s="80">
        <v>0</v>
      </c>
      <c r="O40" s="80">
        <v>15</v>
      </c>
      <c r="P40" s="80">
        <v>0</v>
      </c>
      <c r="Q40" s="80">
        <v>5</v>
      </c>
      <c r="R40" s="120">
        <v>0</v>
      </c>
      <c r="S40" s="88">
        <v>0</v>
      </c>
      <c r="T40" s="121">
        <v>0</v>
      </c>
      <c r="U40" s="88">
        <v>0</v>
      </c>
      <c r="V40" s="88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99.99</v>
      </c>
      <c r="K41" s="80"/>
      <c r="L41" s="81">
        <v>99.86</v>
      </c>
      <c r="M41" s="80"/>
      <c r="N41" s="80">
        <v>1</v>
      </c>
      <c r="O41" s="80">
        <v>15</v>
      </c>
      <c r="P41" s="80">
        <v>0</v>
      </c>
      <c r="Q41" s="80">
        <v>5</v>
      </c>
      <c r="R41" s="120">
        <v>0</v>
      </c>
      <c r="S41" s="88">
        <v>0</v>
      </c>
      <c r="T41" s="121">
        <v>0.02</v>
      </c>
      <c r="U41" s="88">
        <v>10</v>
      </c>
      <c r="V41" s="88">
        <v>0</v>
      </c>
      <c r="W41" s="88">
        <v>0</v>
      </c>
      <c r="X41" s="88">
        <f t="shared" si="2"/>
        <v>55</v>
      </c>
      <c r="Y41" s="81">
        <f t="shared" si="0"/>
        <v>0.77</v>
      </c>
      <c r="Z41" s="33" t="s">
        <v>83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99.99</v>
      </c>
      <c r="K42" s="80"/>
      <c r="L42" s="81">
        <v>99.92</v>
      </c>
      <c r="M42" s="80"/>
      <c r="N42" s="80">
        <v>1</v>
      </c>
      <c r="O42" s="80">
        <v>15</v>
      </c>
      <c r="P42" s="80">
        <v>0</v>
      </c>
      <c r="Q42" s="80">
        <v>5</v>
      </c>
      <c r="R42" s="120">
        <v>0</v>
      </c>
      <c r="S42" s="88">
        <v>0</v>
      </c>
      <c r="T42" s="121">
        <v>0</v>
      </c>
      <c r="U42" s="88">
        <v>0</v>
      </c>
      <c r="V42" s="88">
        <v>0</v>
      </c>
      <c r="W42" s="88">
        <v>0</v>
      </c>
      <c r="X42" s="88">
        <f t="shared" si="2"/>
        <v>65</v>
      </c>
      <c r="Y42" s="81">
        <f t="shared" si="0"/>
        <v>0.92</v>
      </c>
      <c r="Z42" s="33" t="s">
        <v>83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99.99</v>
      </c>
      <c r="K43" s="80"/>
      <c r="L43" s="81">
        <v>99.95</v>
      </c>
      <c r="M43" s="80"/>
      <c r="N43" s="80">
        <v>1</v>
      </c>
      <c r="O43" s="80">
        <v>15</v>
      </c>
      <c r="P43" s="80">
        <v>0</v>
      </c>
      <c r="Q43" s="80">
        <v>5</v>
      </c>
      <c r="R43" s="120">
        <v>0</v>
      </c>
      <c r="S43" s="88">
        <v>0</v>
      </c>
      <c r="T43" s="121">
        <v>1E-3</v>
      </c>
      <c r="U43" s="88">
        <v>0</v>
      </c>
      <c r="V43" s="88">
        <v>0</v>
      </c>
      <c r="W43" s="88">
        <v>0</v>
      </c>
      <c r="X43" s="88">
        <f t="shared" si="2"/>
        <v>65</v>
      </c>
      <c r="Y43" s="81">
        <f t="shared" si="0"/>
        <v>0.92</v>
      </c>
      <c r="Z43" s="33" t="s">
        <v>83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/>
      <c r="L44" s="81">
        <v>100</v>
      </c>
      <c r="M44" s="80"/>
      <c r="N44" s="80">
        <v>0</v>
      </c>
      <c r="O44" s="80">
        <v>15</v>
      </c>
      <c r="P44" s="80">
        <v>0</v>
      </c>
      <c r="Q44" s="80">
        <v>5</v>
      </c>
      <c r="R44" s="120">
        <v>0</v>
      </c>
      <c r="S44" s="88">
        <v>0</v>
      </c>
      <c r="T44" s="121">
        <v>0</v>
      </c>
      <c r="U44" s="88">
        <v>0</v>
      </c>
      <c r="V44" s="88">
        <v>0</v>
      </c>
      <c r="W44" s="88">
        <v>0</v>
      </c>
      <c r="X44" s="88">
        <f t="shared" si="2"/>
        <v>65</v>
      </c>
      <c r="Y44" s="81">
        <f t="shared" si="0"/>
        <v>0.92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100</v>
      </c>
      <c r="K45" s="80"/>
      <c r="L45" s="81">
        <v>100</v>
      </c>
      <c r="M45" s="80"/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0</v>
      </c>
      <c r="U45" s="88">
        <v>0</v>
      </c>
      <c r="V45" s="88">
        <v>0</v>
      </c>
      <c r="W45" s="88">
        <v>0</v>
      </c>
      <c r="X45" s="88">
        <f t="shared" si="2"/>
        <v>65</v>
      </c>
      <c r="Y45" s="81">
        <f t="shared" si="0"/>
        <v>0.92</v>
      </c>
      <c r="Z45" s="33" t="s">
        <v>83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100</v>
      </c>
      <c r="K46" s="80"/>
      <c r="L46" s="81">
        <v>99.97</v>
      </c>
      <c r="M46" s="80"/>
      <c r="N46" s="80">
        <v>0</v>
      </c>
      <c r="O46" s="80">
        <v>15</v>
      </c>
      <c r="P46" s="80">
        <v>0</v>
      </c>
      <c r="Q46" s="80">
        <v>5</v>
      </c>
      <c r="R46" s="120">
        <v>0</v>
      </c>
      <c r="S46" s="88">
        <v>0</v>
      </c>
      <c r="T46" s="121">
        <v>0</v>
      </c>
      <c r="U46" s="88">
        <v>0</v>
      </c>
      <c r="V46" s="88">
        <v>0</v>
      </c>
      <c r="W46" s="88">
        <v>0</v>
      </c>
      <c r="X46" s="88">
        <f t="shared" si="2"/>
        <v>65</v>
      </c>
      <c r="Y46" s="81">
        <f t="shared" si="0"/>
        <v>0.92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100</v>
      </c>
      <c r="K47" s="80"/>
      <c r="L47" s="81">
        <v>100</v>
      </c>
      <c r="M47" s="80"/>
      <c r="N47" s="80">
        <v>1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88">
        <v>0</v>
      </c>
      <c r="W47" s="88">
        <v>0</v>
      </c>
      <c r="X47" s="88">
        <f t="shared" si="2"/>
        <v>65</v>
      </c>
      <c r="Y47" s="81">
        <f t="shared" si="0"/>
        <v>0.92</v>
      </c>
      <c r="Z47" s="33" t="s">
        <v>83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99.3</v>
      </c>
      <c r="K48" s="80"/>
      <c r="L48" s="81">
        <v>99.6</v>
      </c>
      <c r="M48" s="80"/>
      <c r="N48" s="80">
        <v>1</v>
      </c>
      <c r="O48" s="80">
        <v>15</v>
      </c>
      <c r="P48" s="80">
        <v>0</v>
      </c>
      <c r="Q48" s="80">
        <v>5</v>
      </c>
      <c r="R48" s="120">
        <v>0</v>
      </c>
      <c r="S48" s="88">
        <v>0</v>
      </c>
      <c r="T48" s="121">
        <v>4.0000000000000001E-3</v>
      </c>
      <c r="U48" s="88">
        <v>0</v>
      </c>
      <c r="V48" s="88">
        <v>0</v>
      </c>
      <c r="W48" s="88">
        <v>0</v>
      </c>
      <c r="X48" s="88">
        <f t="shared" si="2"/>
        <v>65</v>
      </c>
      <c r="Y48" s="81">
        <f t="shared" si="0"/>
        <v>0.92</v>
      </c>
      <c r="Z48" s="33" t="s">
        <v>83</v>
      </c>
    </row>
    <row r="49" spans="1:26" ht="22.5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100</v>
      </c>
      <c r="K49" s="80"/>
      <c r="L49" s="81">
        <v>99.96</v>
      </c>
      <c r="M49" s="80"/>
      <c r="N49" s="80">
        <v>0</v>
      </c>
      <c r="O49" s="80">
        <v>15</v>
      </c>
      <c r="P49" s="80">
        <v>0</v>
      </c>
      <c r="Q49" s="80">
        <v>5</v>
      </c>
      <c r="R49" s="120">
        <v>0</v>
      </c>
      <c r="S49" s="88">
        <v>0</v>
      </c>
      <c r="T49" s="121">
        <v>0</v>
      </c>
      <c r="U49" s="88">
        <v>0</v>
      </c>
      <c r="V49" s="88">
        <v>0</v>
      </c>
      <c r="W49" s="88">
        <v>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/>
      <c r="L50" s="81">
        <v>100</v>
      </c>
      <c r="M50" s="80"/>
      <c r="N50" s="80">
        <v>0</v>
      </c>
      <c r="O50" s="80">
        <v>15</v>
      </c>
      <c r="P50" s="80">
        <v>0</v>
      </c>
      <c r="Q50" s="80">
        <v>5</v>
      </c>
      <c r="R50" s="120">
        <v>0</v>
      </c>
      <c r="S50" s="88">
        <v>0</v>
      </c>
      <c r="T50" s="121">
        <v>0</v>
      </c>
      <c r="U50" s="88">
        <v>0</v>
      </c>
      <c r="V50" s="88">
        <v>0</v>
      </c>
      <c r="W50" s="88">
        <v>0</v>
      </c>
      <c r="X50" s="88">
        <f t="shared" si="2"/>
        <v>65</v>
      </c>
      <c r="Y50" s="81">
        <f t="shared" si="0"/>
        <v>0.92</v>
      </c>
      <c r="Z50" s="33" t="s">
        <v>83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99.78</v>
      </c>
      <c r="K51" s="80"/>
      <c r="L51" s="81">
        <v>99.87</v>
      </c>
      <c r="M51" s="80"/>
      <c r="N51" s="80">
        <v>0</v>
      </c>
      <c r="O51" s="80">
        <v>15</v>
      </c>
      <c r="P51" s="80">
        <v>0</v>
      </c>
      <c r="Q51" s="80">
        <v>5</v>
      </c>
      <c r="R51" s="120">
        <v>0</v>
      </c>
      <c r="S51" s="88">
        <v>0</v>
      </c>
      <c r="T51" s="121">
        <v>5.0000000000000001E-3</v>
      </c>
      <c r="U51" s="88">
        <v>0</v>
      </c>
      <c r="V51" s="88">
        <v>0</v>
      </c>
      <c r="W51" s="88">
        <v>0</v>
      </c>
      <c r="X51" s="88">
        <f t="shared" si="2"/>
        <v>65</v>
      </c>
      <c r="Y51" s="81">
        <f t="shared" si="0"/>
        <v>0.92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99.94</v>
      </c>
      <c r="K52" s="80"/>
      <c r="L52" s="81">
        <v>99.94</v>
      </c>
      <c r="M52" s="80"/>
      <c r="N52" s="80">
        <v>0</v>
      </c>
      <c r="O52" s="80">
        <v>15</v>
      </c>
      <c r="P52" s="80">
        <v>0</v>
      </c>
      <c r="Q52" s="80">
        <v>5</v>
      </c>
      <c r="R52" s="120">
        <v>0</v>
      </c>
      <c r="S52" s="88">
        <v>0</v>
      </c>
      <c r="T52" s="121">
        <v>0</v>
      </c>
      <c r="U52" s="88">
        <v>0</v>
      </c>
      <c r="V52" s="88">
        <v>0</v>
      </c>
      <c r="W52" s="88">
        <v>0</v>
      </c>
      <c r="X52" s="88">
        <f t="shared" si="2"/>
        <v>65</v>
      </c>
      <c r="Y52" s="81">
        <f t="shared" si="0"/>
        <v>0.92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/>
      <c r="L53" s="81">
        <v>100</v>
      </c>
      <c r="M53" s="80"/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0</v>
      </c>
      <c r="U53" s="88">
        <v>0</v>
      </c>
      <c r="V53" s="88">
        <v>0</v>
      </c>
      <c r="W53" s="88">
        <v>0</v>
      </c>
      <c r="X53" s="88">
        <f t="shared" si="2"/>
        <v>65</v>
      </c>
      <c r="Y53" s="81">
        <f t="shared" si="0"/>
        <v>0.92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99.94</v>
      </c>
      <c r="K54" s="80"/>
      <c r="L54" s="81">
        <v>99.96</v>
      </c>
      <c r="M54" s="80"/>
      <c r="N54" s="134">
        <v>4</v>
      </c>
      <c r="O54" s="134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88">
        <v>0</v>
      </c>
      <c r="W54" s="88">
        <v>0</v>
      </c>
      <c r="X54" s="88">
        <f t="shared" si="2"/>
        <v>50</v>
      </c>
      <c r="Y54" s="81">
        <f t="shared" si="0"/>
        <v>0.7</v>
      </c>
      <c r="Z54" s="33" t="s">
        <v>83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99.26</v>
      </c>
      <c r="K55" s="80"/>
      <c r="L55" s="81">
        <v>99.75</v>
      </c>
      <c r="M55" s="80"/>
      <c r="N55" s="80">
        <v>1</v>
      </c>
      <c r="O55" s="80">
        <v>15</v>
      </c>
      <c r="P55" s="80">
        <v>0</v>
      </c>
      <c r="Q55" s="80">
        <v>5</v>
      </c>
      <c r="R55" s="120">
        <v>0</v>
      </c>
      <c r="S55" s="88">
        <v>0</v>
      </c>
      <c r="T55" s="121">
        <v>1E-3</v>
      </c>
      <c r="U55" s="88">
        <v>0</v>
      </c>
      <c r="V55" s="88">
        <v>0</v>
      </c>
      <c r="W55" s="88">
        <v>0</v>
      </c>
      <c r="X55" s="88">
        <f t="shared" si="2"/>
        <v>65</v>
      </c>
      <c r="Y55" s="81">
        <f t="shared" si="0"/>
        <v>0.92</v>
      </c>
      <c r="Z55" s="33" t="s">
        <v>83</v>
      </c>
    </row>
    <row r="56" spans="1:26" ht="22.5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99.99</v>
      </c>
      <c r="K56" s="80"/>
      <c r="L56" s="81">
        <v>99.31</v>
      </c>
      <c r="M56" s="80"/>
      <c r="N56" s="135">
        <v>2</v>
      </c>
      <c r="O56" s="135">
        <v>5</v>
      </c>
      <c r="P56" s="80">
        <v>0</v>
      </c>
      <c r="Q56" s="80">
        <v>5</v>
      </c>
      <c r="R56" s="120">
        <v>0</v>
      </c>
      <c r="S56" s="88">
        <v>0</v>
      </c>
      <c r="T56" s="121">
        <v>0</v>
      </c>
      <c r="U56" s="88">
        <v>0</v>
      </c>
      <c r="V56" s="88">
        <v>0</v>
      </c>
      <c r="W56" s="88">
        <v>0</v>
      </c>
      <c r="X56" s="88">
        <f t="shared" si="2"/>
        <v>55</v>
      </c>
      <c r="Y56" s="81">
        <f t="shared" si="0"/>
        <v>0.77</v>
      </c>
      <c r="Z56" s="33" t="s">
        <v>81</v>
      </c>
    </row>
    <row r="57" spans="1:26" ht="33.75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99.34</v>
      </c>
      <c r="K57" s="80"/>
      <c r="L57" s="81">
        <v>98.89</v>
      </c>
      <c r="M57" s="80"/>
      <c r="N57" s="80">
        <v>1</v>
      </c>
      <c r="O57" s="80">
        <v>15</v>
      </c>
      <c r="P57" s="80">
        <v>0</v>
      </c>
      <c r="Q57" s="80">
        <v>5</v>
      </c>
      <c r="R57" s="120">
        <v>7.0000000000000001E-3</v>
      </c>
      <c r="S57" s="88">
        <v>0</v>
      </c>
      <c r="T57" s="121">
        <v>0</v>
      </c>
      <c r="U57" s="88">
        <v>0</v>
      </c>
      <c r="V57" s="137">
        <v>7</v>
      </c>
      <c r="W57" s="137">
        <v>20</v>
      </c>
      <c r="X57" s="88">
        <f t="shared" si="2"/>
        <v>45</v>
      </c>
      <c r="Y57" s="81">
        <f t="shared" si="0"/>
        <v>0.63</v>
      </c>
      <c r="Z57" s="33" t="s">
        <v>84</v>
      </c>
    </row>
    <row r="58" spans="1:26" ht="22.5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99.87</v>
      </c>
      <c r="K58" s="80"/>
      <c r="L58" s="81">
        <v>99.93</v>
      </c>
      <c r="M58" s="80"/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0</v>
      </c>
      <c r="U58" s="88">
        <v>0</v>
      </c>
      <c r="V58" s="88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/>
      <c r="L59" s="81">
        <v>99.88</v>
      </c>
      <c r="M59" s="80"/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</v>
      </c>
      <c r="U59" s="88">
        <v>0</v>
      </c>
      <c r="V59" s="88">
        <v>0</v>
      </c>
      <c r="W59" s="88">
        <v>0</v>
      </c>
      <c r="X59" s="88">
        <f>E59+G59+I59+K59+M59+O59+Q59-S59-U59-W59</f>
        <v>65</v>
      </c>
      <c r="Y59" s="81">
        <f t="shared" si="0"/>
        <v>0.92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/>
      <c r="L60" s="81">
        <v>99.38</v>
      </c>
      <c r="M60" s="80"/>
      <c r="N60" s="80">
        <v>0</v>
      </c>
      <c r="O60" s="80">
        <v>15</v>
      </c>
      <c r="P60" s="80">
        <v>0</v>
      </c>
      <c r="Q60" s="80">
        <v>5</v>
      </c>
      <c r="R60" s="120">
        <v>0</v>
      </c>
      <c r="S60" s="88">
        <v>0</v>
      </c>
      <c r="T60" s="121">
        <v>0</v>
      </c>
      <c r="U60" s="88">
        <v>0</v>
      </c>
      <c r="V60" s="88">
        <v>0</v>
      </c>
      <c r="W60" s="88">
        <v>0</v>
      </c>
      <c r="X60" s="88">
        <f t="shared" si="2"/>
        <v>65</v>
      </c>
      <c r="Y60" s="81">
        <f t="shared" si="0"/>
        <v>0.92</v>
      </c>
      <c r="Z60" s="33" t="s">
        <v>83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99.52</v>
      </c>
      <c r="K61" s="80"/>
      <c r="L61" s="81">
        <v>99.82</v>
      </c>
      <c r="M61" s="80"/>
      <c r="N61" s="80">
        <v>1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0</v>
      </c>
      <c r="U61" s="88">
        <v>0</v>
      </c>
      <c r="V61" s="88">
        <v>0</v>
      </c>
      <c r="W61" s="88">
        <v>0</v>
      </c>
      <c r="X61" s="88">
        <f>E61+G61+I61+K61+M61+O61+Q61-S61-U61-W61</f>
        <v>65</v>
      </c>
      <c r="Y61" s="81">
        <f t="shared" si="0"/>
        <v>0.92</v>
      </c>
      <c r="Z61" s="33" t="s">
        <v>83</v>
      </c>
    </row>
    <row r="62" spans="1:26" ht="22.5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99.96</v>
      </c>
      <c r="K62" s="80"/>
      <c r="L62" s="81">
        <v>99.98</v>
      </c>
      <c r="M62" s="80"/>
      <c r="N62" s="80">
        <v>0</v>
      </c>
      <c r="O62" s="80">
        <v>15</v>
      </c>
      <c r="P62" s="80">
        <v>0</v>
      </c>
      <c r="Q62" s="80">
        <v>5</v>
      </c>
      <c r="R62" s="120">
        <v>0</v>
      </c>
      <c r="S62" s="88">
        <v>0</v>
      </c>
      <c r="T62" s="121">
        <v>0</v>
      </c>
      <c r="U62" s="88">
        <v>0</v>
      </c>
      <c r="V62" s="88">
        <v>0</v>
      </c>
      <c r="W62" s="88">
        <v>0</v>
      </c>
      <c r="X62" s="88">
        <f>E62+G62+I62+K62+M62+O62+Q62-S62-U62-W62</f>
        <v>65</v>
      </c>
      <c r="Y62" s="81">
        <f t="shared" si="0"/>
        <v>0.92</v>
      </c>
      <c r="Z62" s="33" t="s">
        <v>84</v>
      </c>
    </row>
    <row r="63" spans="1:26" ht="22.5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99.89</v>
      </c>
      <c r="K63" s="80"/>
      <c r="L63" s="81">
        <v>99.97</v>
      </c>
      <c r="M63" s="80"/>
      <c r="N63" s="80">
        <v>0</v>
      </c>
      <c r="O63" s="80">
        <v>15</v>
      </c>
      <c r="P63" s="80">
        <v>0</v>
      </c>
      <c r="Q63" s="80">
        <v>5</v>
      </c>
      <c r="R63" s="120">
        <v>0</v>
      </c>
      <c r="S63" s="88">
        <v>0</v>
      </c>
      <c r="T63" s="121">
        <v>0</v>
      </c>
      <c r="U63" s="88">
        <v>0</v>
      </c>
      <c r="V63" s="88">
        <v>0</v>
      </c>
      <c r="W63" s="88">
        <v>0</v>
      </c>
      <c r="X63" s="88">
        <f>E63+G63+I63+K63+M63+O63+Q63-S63-U63-W63</f>
        <v>65</v>
      </c>
      <c r="Y63" s="81">
        <f t="shared" si="0"/>
        <v>0.92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99.91</v>
      </c>
      <c r="K64" s="80"/>
      <c r="L64" s="81">
        <v>99.92</v>
      </c>
      <c r="M64" s="80"/>
      <c r="N64" s="80">
        <v>0</v>
      </c>
      <c r="O64" s="80">
        <v>15</v>
      </c>
      <c r="P64" s="80">
        <v>0</v>
      </c>
      <c r="Q64" s="80">
        <v>5</v>
      </c>
      <c r="R64" s="120">
        <v>0</v>
      </c>
      <c r="S64" s="88">
        <v>0</v>
      </c>
      <c r="T64" s="121">
        <v>2E-3</v>
      </c>
      <c r="U64" s="88">
        <v>0</v>
      </c>
      <c r="V64" s="88">
        <v>0</v>
      </c>
      <c r="W64" s="88">
        <v>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/>
      <c r="L65" s="81">
        <v>100</v>
      </c>
      <c r="M65" s="80"/>
      <c r="N65" s="80">
        <v>0</v>
      </c>
      <c r="O65" s="80">
        <v>15</v>
      </c>
      <c r="P65" s="80">
        <v>0</v>
      </c>
      <c r="Q65" s="80">
        <v>5</v>
      </c>
      <c r="R65" s="120">
        <v>0</v>
      </c>
      <c r="S65" s="88">
        <v>0</v>
      </c>
      <c r="T65" s="121">
        <v>0</v>
      </c>
      <c r="U65" s="88">
        <v>0</v>
      </c>
      <c r="V65" s="88">
        <v>0</v>
      </c>
      <c r="W65" s="88">
        <v>0</v>
      </c>
      <c r="X65" s="88">
        <f t="shared" si="2"/>
        <v>65</v>
      </c>
      <c r="Y65" s="81">
        <f t="shared" si="0"/>
        <v>0.92</v>
      </c>
      <c r="Z65" s="33" t="s">
        <v>81</v>
      </c>
    </row>
    <row r="66" spans="1:26" ht="22.5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99.92</v>
      </c>
      <c r="K66" s="80"/>
      <c r="L66" s="81">
        <v>99.9</v>
      </c>
      <c r="M66" s="80"/>
      <c r="N66" s="80">
        <v>0</v>
      </c>
      <c r="O66" s="80">
        <v>15</v>
      </c>
      <c r="P66" s="80">
        <v>0</v>
      </c>
      <c r="Q66" s="80">
        <v>5</v>
      </c>
      <c r="R66" s="120">
        <v>0</v>
      </c>
      <c r="S66" s="88">
        <v>0</v>
      </c>
      <c r="T66" s="121">
        <v>0</v>
      </c>
      <c r="U66" s="88">
        <v>0</v>
      </c>
      <c r="V66" s="88">
        <v>0</v>
      </c>
      <c r="W66" s="88">
        <v>0</v>
      </c>
      <c r="X66" s="88">
        <f t="shared" si="2"/>
        <v>65</v>
      </c>
      <c r="Y66" s="81">
        <f t="shared" si="0"/>
        <v>0.92</v>
      </c>
      <c r="Z66" s="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99.97</v>
      </c>
      <c r="K67" s="80"/>
      <c r="L67" s="81">
        <v>99.95</v>
      </c>
      <c r="M67" s="80"/>
      <c r="N67" s="80">
        <v>0</v>
      </c>
      <c r="O67" s="80">
        <v>15</v>
      </c>
      <c r="P67" s="135">
        <v>1</v>
      </c>
      <c r="Q67" s="135">
        <v>0</v>
      </c>
      <c r="R67" s="120">
        <v>0</v>
      </c>
      <c r="S67" s="88">
        <v>0</v>
      </c>
      <c r="T67" s="121">
        <v>2E-3</v>
      </c>
      <c r="U67" s="88">
        <v>0</v>
      </c>
      <c r="V67" s="88">
        <v>0</v>
      </c>
      <c r="W67" s="88">
        <v>0</v>
      </c>
      <c r="X67" s="88">
        <f t="shared" si="2"/>
        <v>60</v>
      </c>
      <c r="Y67" s="81">
        <f t="shared" si="0"/>
        <v>0.85</v>
      </c>
      <c r="Z67" s="33" t="s">
        <v>83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100</v>
      </c>
      <c r="K68" s="80"/>
      <c r="L68" s="81">
        <v>100</v>
      </c>
      <c r="M68" s="80"/>
      <c r="N68" s="80">
        <v>0</v>
      </c>
      <c r="O68" s="80">
        <v>15</v>
      </c>
      <c r="P68" s="80">
        <v>0</v>
      </c>
      <c r="Q68" s="80">
        <v>5</v>
      </c>
      <c r="R68" s="120">
        <v>0</v>
      </c>
      <c r="S68" s="88">
        <v>0</v>
      </c>
      <c r="T68" s="121">
        <v>0</v>
      </c>
      <c r="U68" s="88">
        <v>0</v>
      </c>
      <c r="V68" s="88">
        <v>0</v>
      </c>
      <c r="W68" s="88">
        <v>0</v>
      </c>
      <c r="X68" s="88">
        <f t="shared" si="2"/>
        <v>65</v>
      </c>
      <c r="Y68" s="81">
        <f t="shared" si="0"/>
        <v>0.92</v>
      </c>
      <c r="Z68" s="33" t="s">
        <v>83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99.91</v>
      </c>
      <c r="K69" s="80"/>
      <c r="L69" s="81">
        <v>99.92</v>
      </c>
      <c r="M69" s="80"/>
      <c r="N69" s="80">
        <v>1</v>
      </c>
      <c r="O69" s="80">
        <v>15</v>
      </c>
      <c r="P69" s="80">
        <v>0</v>
      </c>
      <c r="Q69" s="80">
        <v>5</v>
      </c>
      <c r="R69" s="120">
        <v>0</v>
      </c>
      <c r="S69" s="88">
        <v>0</v>
      </c>
      <c r="T69" s="121">
        <v>2E-3</v>
      </c>
      <c r="U69" s="88">
        <v>0</v>
      </c>
      <c r="V69" s="88">
        <v>0</v>
      </c>
      <c r="W69" s="88">
        <v>0</v>
      </c>
      <c r="X69" s="88">
        <f t="shared" si="2"/>
        <v>65</v>
      </c>
      <c r="Y69" s="81">
        <f t="shared" si="0"/>
        <v>0.92</v>
      </c>
      <c r="Z69" s="33" t="s">
        <v>81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99.99</v>
      </c>
      <c r="K70" s="80"/>
      <c r="L70" s="81">
        <v>99.82</v>
      </c>
      <c r="M70" s="80"/>
      <c r="N70" s="80">
        <v>1</v>
      </c>
      <c r="O70" s="80">
        <v>15</v>
      </c>
      <c r="P70" s="80">
        <v>0</v>
      </c>
      <c r="Q70" s="80">
        <v>5</v>
      </c>
      <c r="R70" s="120">
        <v>0</v>
      </c>
      <c r="S70" s="88">
        <v>0</v>
      </c>
      <c r="T70" s="121">
        <v>0</v>
      </c>
      <c r="U70" s="88">
        <v>0</v>
      </c>
      <c r="V70" s="88">
        <v>0</v>
      </c>
      <c r="W70" s="88">
        <v>0</v>
      </c>
      <c r="X70" s="88">
        <f t="shared" si="2"/>
        <v>65</v>
      </c>
      <c r="Y70" s="81">
        <f t="shared" si="0"/>
        <v>0.92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/>
      <c r="L71" s="81">
        <v>99.99</v>
      </c>
      <c r="M71" s="80"/>
      <c r="N71" s="80">
        <v>0</v>
      </c>
      <c r="O71" s="80">
        <v>15</v>
      </c>
      <c r="P71" s="80">
        <v>0</v>
      </c>
      <c r="Q71" s="80">
        <v>5</v>
      </c>
      <c r="R71" s="120">
        <v>0</v>
      </c>
      <c r="S71" s="88">
        <v>0</v>
      </c>
      <c r="T71" s="121">
        <v>0</v>
      </c>
      <c r="U71" s="88">
        <v>0</v>
      </c>
      <c r="V71" s="88">
        <v>0</v>
      </c>
      <c r="W71" s="88">
        <v>0</v>
      </c>
      <c r="X71" s="88">
        <f t="shared" si="2"/>
        <v>65</v>
      </c>
      <c r="Y71" s="81">
        <f t="shared" si="0"/>
        <v>0.92</v>
      </c>
      <c r="Z71" s="33" t="s">
        <v>83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99.34</v>
      </c>
      <c r="K72" s="80"/>
      <c r="L72" s="81">
        <v>99.77</v>
      </c>
      <c r="M72" s="80"/>
      <c r="N72" s="134">
        <v>3</v>
      </c>
      <c r="O72" s="134">
        <v>0</v>
      </c>
      <c r="P72" s="80">
        <v>0</v>
      </c>
      <c r="Q72" s="80">
        <v>5</v>
      </c>
      <c r="R72" s="120">
        <v>0</v>
      </c>
      <c r="S72" s="88">
        <v>0</v>
      </c>
      <c r="T72" s="121">
        <v>1E-3</v>
      </c>
      <c r="U72" s="88">
        <v>0</v>
      </c>
      <c r="V72" s="88">
        <v>0</v>
      </c>
      <c r="W72" s="88">
        <v>0</v>
      </c>
      <c r="X72" s="88">
        <f t="shared" si="2"/>
        <v>50</v>
      </c>
      <c r="Y72" s="81">
        <f t="shared" si="0"/>
        <v>0.7</v>
      </c>
      <c r="Z72" s="33" t="s">
        <v>83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/>
      <c r="L73" s="81">
        <v>99.94</v>
      </c>
      <c r="M73" s="80"/>
      <c r="N73" s="80">
        <v>1</v>
      </c>
      <c r="O73" s="80">
        <v>15</v>
      </c>
      <c r="P73" s="80">
        <v>0</v>
      </c>
      <c r="Q73" s="80">
        <v>5</v>
      </c>
      <c r="R73" s="120">
        <v>0</v>
      </c>
      <c r="S73" s="88">
        <v>0</v>
      </c>
      <c r="T73" s="121">
        <v>0</v>
      </c>
      <c r="U73" s="88">
        <v>0</v>
      </c>
      <c r="V73" s="88">
        <v>0</v>
      </c>
      <c r="W73" s="88">
        <v>0</v>
      </c>
      <c r="X73" s="88">
        <f t="shared" si="2"/>
        <v>65</v>
      </c>
      <c r="Y73" s="81">
        <f t="shared" si="0"/>
        <v>0.92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99.99</v>
      </c>
      <c r="K74" s="80"/>
      <c r="L74" s="81">
        <v>99.89</v>
      </c>
      <c r="M74" s="80"/>
      <c r="N74" s="80">
        <v>0</v>
      </c>
      <c r="O74" s="80">
        <v>15</v>
      </c>
      <c r="P74" s="80">
        <v>0</v>
      </c>
      <c r="Q74" s="80">
        <v>5</v>
      </c>
      <c r="R74" s="120">
        <v>0</v>
      </c>
      <c r="S74" s="88">
        <v>0</v>
      </c>
      <c r="T74" s="121">
        <v>2E-3</v>
      </c>
      <c r="U74" s="88">
        <v>0</v>
      </c>
      <c r="V74" s="88">
        <v>0</v>
      </c>
      <c r="W74" s="88">
        <v>0</v>
      </c>
      <c r="X74" s="88">
        <f t="shared" si="2"/>
        <v>65</v>
      </c>
      <c r="Y74" s="81">
        <f t="shared" si="0"/>
        <v>0.92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99.98</v>
      </c>
      <c r="K75" s="80"/>
      <c r="L75" s="81">
        <v>99.73</v>
      </c>
      <c r="M75" s="80"/>
      <c r="N75" s="80">
        <v>0</v>
      </c>
      <c r="O75" s="80">
        <v>15</v>
      </c>
      <c r="P75" s="80">
        <v>0</v>
      </c>
      <c r="Q75" s="80">
        <v>5</v>
      </c>
      <c r="R75" s="120">
        <v>0</v>
      </c>
      <c r="S75" s="88">
        <v>0</v>
      </c>
      <c r="T75" s="121">
        <v>1.7000000000000001E-2</v>
      </c>
      <c r="U75" s="88">
        <v>0</v>
      </c>
      <c r="V75" s="137">
        <v>2</v>
      </c>
      <c r="W75" s="137">
        <v>20</v>
      </c>
      <c r="X75" s="88">
        <f t="shared" si="2"/>
        <v>45</v>
      </c>
      <c r="Y75" s="81">
        <f t="shared" si="0"/>
        <v>0.63</v>
      </c>
      <c r="Z75" s="33" t="s">
        <v>83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99.76</v>
      </c>
      <c r="K76" s="80"/>
      <c r="L76" s="81">
        <v>99.88</v>
      </c>
      <c r="M76" s="80"/>
      <c r="N76" s="80">
        <v>0</v>
      </c>
      <c r="O76" s="80">
        <v>15</v>
      </c>
      <c r="P76" s="80">
        <v>0</v>
      </c>
      <c r="Q76" s="80">
        <v>5</v>
      </c>
      <c r="R76" s="120">
        <v>0</v>
      </c>
      <c r="S76" s="88">
        <v>0</v>
      </c>
      <c r="T76" s="121">
        <v>0</v>
      </c>
      <c r="U76" s="88">
        <v>0</v>
      </c>
      <c r="V76" s="88">
        <v>0</v>
      </c>
      <c r="W76" s="88">
        <v>0</v>
      </c>
      <c r="X76" s="88">
        <f t="shared" si="2"/>
        <v>65</v>
      </c>
      <c r="Y76" s="81">
        <f t="shared" si="0"/>
        <v>0.92</v>
      </c>
      <c r="Z76" s="33" t="s">
        <v>83</v>
      </c>
    </row>
    <row r="77" spans="1:26" ht="22.5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99.47</v>
      </c>
      <c r="K77" s="80"/>
      <c r="L77" s="81">
        <v>99.84</v>
      </c>
      <c r="M77" s="80"/>
      <c r="N77" s="80">
        <v>1</v>
      </c>
      <c r="O77" s="80">
        <v>15</v>
      </c>
      <c r="P77" s="80">
        <v>0</v>
      </c>
      <c r="Q77" s="80">
        <v>5</v>
      </c>
      <c r="R77" s="120">
        <v>0</v>
      </c>
      <c r="S77" s="88">
        <v>0</v>
      </c>
      <c r="T77" s="121">
        <v>0</v>
      </c>
      <c r="U77" s="88">
        <v>0</v>
      </c>
      <c r="V77" s="88">
        <v>0</v>
      </c>
      <c r="W77" s="88">
        <v>0</v>
      </c>
      <c r="X77" s="88">
        <f t="shared" si="2"/>
        <v>65</v>
      </c>
      <c r="Y77" s="81">
        <f t="shared" si="0"/>
        <v>0.92</v>
      </c>
      <c r="Z77" s="33" t="s">
        <v>81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99.99</v>
      </c>
      <c r="K78" s="80"/>
      <c r="L78" s="81">
        <v>99.99</v>
      </c>
      <c r="M78" s="80"/>
      <c r="N78" s="80">
        <v>0</v>
      </c>
      <c r="O78" s="80">
        <v>15</v>
      </c>
      <c r="P78" s="80">
        <v>0</v>
      </c>
      <c r="Q78" s="80">
        <v>5</v>
      </c>
      <c r="R78" s="120">
        <v>0</v>
      </c>
      <c r="S78" s="88">
        <v>0</v>
      </c>
      <c r="T78" s="121">
        <v>0</v>
      </c>
      <c r="U78" s="88">
        <v>0</v>
      </c>
      <c r="V78" s="88">
        <v>0</v>
      </c>
      <c r="W78" s="88">
        <v>0</v>
      </c>
      <c r="X78" s="88">
        <f t="shared" si="2"/>
        <v>65</v>
      </c>
      <c r="Y78" s="81">
        <f t="shared" ref="Y78:Y84" si="4">ROUND(X78/71,2)</f>
        <v>0.92</v>
      </c>
      <c r="Z78" s="33" t="s">
        <v>83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/>
      <c r="L79" s="81">
        <v>99.97</v>
      </c>
      <c r="M79" s="80"/>
      <c r="N79" s="80">
        <v>0</v>
      </c>
      <c r="O79" s="80">
        <v>15</v>
      </c>
      <c r="P79" s="80">
        <v>0</v>
      </c>
      <c r="Q79" s="80">
        <v>5</v>
      </c>
      <c r="R79" s="120">
        <v>0</v>
      </c>
      <c r="S79" s="88">
        <v>0</v>
      </c>
      <c r="T79" s="121">
        <v>4.0000000000000001E-3</v>
      </c>
      <c r="U79" s="88">
        <v>0</v>
      </c>
      <c r="V79" s="88">
        <v>0</v>
      </c>
      <c r="W79" s="88">
        <v>0</v>
      </c>
      <c r="X79" s="88">
        <f t="shared" ref="X79" si="5">E79+G79+I79+K79+M79+O79+Q79-S79-U79-W79</f>
        <v>65</v>
      </c>
      <c r="Y79" s="81">
        <f t="shared" si="4"/>
        <v>0.92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99.99</v>
      </c>
      <c r="K80" s="80"/>
      <c r="L80" s="81">
        <v>99.99</v>
      </c>
      <c r="M80" s="80"/>
      <c r="N80" s="80">
        <v>0</v>
      </c>
      <c r="O80" s="80">
        <v>15</v>
      </c>
      <c r="P80" s="80">
        <v>0</v>
      </c>
      <c r="Q80" s="80">
        <v>5</v>
      </c>
      <c r="R80" s="120">
        <v>1E-3</v>
      </c>
      <c r="S80" s="88">
        <v>0</v>
      </c>
      <c r="T80" s="121">
        <v>0</v>
      </c>
      <c r="U80" s="88">
        <v>0</v>
      </c>
      <c r="V80" s="88">
        <v>0</v>
      </c>
      <c r="W80" s="88">
        <v>0</v>
      </c>
      <c r="X80" s="88">
        <f>E80+G80+I80+K80+M80+O80+Q80-S80-U80-W80</f>
        <v>65</v>
      </c>
      <c r="Y80" s="81">
        <f t="shared" si="4"/>
        <v>0.92</v>
      </c>
      <c r="Z80" s="33" t="s">
        <v>83</v>
      </c>
    </row>
    <row r="81" spans="1:26" ht="22.5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/>
      <c r="L81" s="81">
        <v>99.91</v>
      </c>
      <c r="M81" s="80"/>
      <c r="N81" s="134">
        <v>3</v>
      </c>
      <c r="O81" s="134">
        <v>0</v>
      </c>
      <c r="P81" s="80">
        <v>0</v>
      </c>
      <c r="Q81" s="80">
        <v>5</v>
      </c>
      <c r="R81" s="120">
        <v>0</v>
      </c>
      <c r="S81" s="88">
        <v>0</v>
      </c>
      <c r="T81" s="121">
        <v>0</v>
      </c>
      <c r="U81" s="88">
        <v>0</v>
      </c>
      <c r="V81" s="88">
        <v>0</v>
      </c>
      <c r="W81" s="88">
        <v>0</v>
      </c>
      <c r="X81" s="88">
        <f>E81+G81+I81+K81+M81+O81+Q81-S81-U81-W81</f>
        <v>50</v>
      </c>
      <c r="Y81" s="81">
        <f t="shared" si="4"/>
        <v>0.7</v>
      </c>
      <c r="Z81" s="33" t="s">
        <v>82</v>
      </c>
    </row>
    <row r="82" spans="1:26" ht="24.75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99.99</v>
      </c>
      <c r="K82" s="80"/>
      <c r="L82" s="81">
        <v>100</v>
      </c>
      <c r="M82" s="80"/>
      <c r="N82" s="136">
        <v>2</v>
      </c>
      <c r="O82" s="136">
        <v>5</v>
      </c>
      <c r="P82" s="80">
        <v>0</v>
      </c>
      <c r="Q82" s="80">
        <v>5</v>
      </c>
      <c r="R82" s="120">
        <v>0</v>
      </c>
      <c r="S82" s="88">
        <v>0</v>
      </c>
      <c r="T82" s="121">
        <v>0</v>
      </c>
      <c r="U82" s="88">
        <v>0</v>
      </c>
      <c r="V82" s="88">
        <v>0</v>
      </c>
      <c r="W82" s="88">
        <v>0</v>
      </c>
      <c r="X82" s="88">
        <f>E82+G82+I82+K82+M82+O82+Q82-S82-U82-W82</f>
        <v>55</v>
      </c>
      <c r="Y82" s="81">
        <f t="shared" si="4"/>
        <v>0.77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99.75</v>
      </c>
      <c r="K83" s="80"/>
      <c r="L83" s="81">
        <v>99.93</v>
      </c>
      <c r="M83" s="80"/>
      <c r="N83" s="80">
        <v>0</v>
      </c>
      <c r="O83" s="80">
        <v>15</v>
      </c>
      <c r="P83" s="80">
        <v>0</v>
      </c>
      <c r="Q83" s="80">
        <v>5</v>
      </c>
      <c r="R83" s="120">
        <v>4.0000000000000001E-3</v>
      </c>
      <c r="S83" s="88">
        <v>0</v>
      </c>
      <c r="T83" s="121">
        <v>0</v>
      </c>
      <c r="U83" s="88">
        <v>0</v>
      </c>
      <c r="V83" s="88">
        <v>0</v>
      </c>
      <c r="W83" s="88">
        <v>0</v>
      </c>
      <c r="X83" s="88">
        <f>E83+G83+I83+K83+M83+O83+Q83-S83-U83-W83</f>
        <v>65</v>
      </c>
      <c r="Y83" s="81">
        <f t="shared" si="4"/>
        <v>0.92</v>
      </c>
      <c r="Z83" s="33" t="s">
        <v>83</v>
      </c>
    </row>
    <row r="84" spans="1:26" ht="22.5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99.99</v>
      </c>
      <c r="K84" s="80"/>
      <c r="L84" s="81">
        <v>99.95</v>
      </c>
      <c r="M84" s="80"/>
      <c r="N84" s="80">
        <v>1</v>
      </c>
      <c r="O84" s="80">
        <v>15</v>
      </c>
      <c r="P84" s="80">
        <v>0</v>
      </c>
      <c r="Q84" s="80">
        <v>5</v>
      </c>
      <c r="R84" s="120">
        <v>0</v>
      </c>
      <c r="S84" s="88">
        <v>0</v>
      </c>
      <c r="T84" s="121">
        <v>1E-3</v>
      </c>
      <c r="U84" s="88">
        <v>0</v>
      </c>
      <c r="V84" s="88">
        <v>0</v>
      </c>
      <c r="W84" s="88">
        <v>0</v>
      </c>
      <c r="X84" s="88">
        <f>E84+G84+I84+K84+M84+O84+Q84-S84-U84-W84</f>
        <v>65</v>
      </c>
      <c r="Y84" s="81">
        <f t="shared" si="4"/>
        <v>0.92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N4" sqref="N4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42.75" customHeight="1" x14ac:dyDescent="0.25">
      <c r="C1" s="95" t="s">
        <v>88</v>
      </c>
      <c r="E1" s="95"/>
      <c r="F1" s="95"/>
      <c r="G1" s="95"/>
    </row>
    <row r="2" spans="1:26" ht="15.75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x14ac:dyDescent="0.25">
      <c r="Q3" s="23" t="s">
        <v>95</v>
      </c>
    </row>
    <row r="4" spans="1:26" x14ac:dyDescent="0.25">
      <c r="Q4" s="23" t="s">
        <v>279</v>
      </c>
    </row>
    <row r="5" spans="1:26" x14ac:dyDescent="0.25">
      <c r="Q5" s="23" t="s">
        <v>276</v>
      </c>
    </row>
    <row r="6" spans="1:26" x14ac:dyDescent="0.25">
      <c r="I6" s="54"/>
      <c r="J6" s="53"/>
      <c r="K6" s="54"/>
      <c r="L6" s="53"/>
    </row>
    <row r="7" spans="1:26" ht="18.75" x14ac:dyDescent="0.3">
      <c r="B7" s="167" t="s">
        <v>0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8"/>
      <c r="Y7" s="167"/>
    </row>
    <row r="8" spans="1:26" ht="15.75" customHeight="1" x14ac:dyDescent="0.3">
      <c r="B8" s="167" t="s">
        <v>277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67"/>
    </row>
    <row r="9" spans="1:26" ht="6.75" customHeight="1" x14ac:dyDescent="0.3">
      <c r="D9" s="101"/>
    </row>
    <row r="10" spans="1:26" ht="13.5" customHeight="1" x14ac:dyDescent="0.25">
      <c r="B10" s="169" t="s">
        <v>96</v>
      </c>
      <c r="C10" s="169" t="s">
        <v>4</v>
      </c>
      <c r="D10" s="174" t="s">
        <v>1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77" t="s">
        <v>275</v>
      </c>
      <c r="Z10" s="155" t="s">
        <v>278</v>
      </c>
    </row>
    <row r="11" spans="1:26" ht="129" customHeight="1" x14ac:dyDescent="0.25">
      <c r="B11" s="170"/>
      <c r="C11" s="172"/>
      <c r="D11" s="180" t="s">
        <v>90</v>
      </c>
      <c r="E11" s="180"/>
      <c r="F11" s="160" t="s">
        <v>91</v>
      </c>
      <c r="G11" s="160"/>
      <c r="H11" s="160" t="s">
        <v>269</v>
      </c>
      <c r="I11" s="160"/>
      <c r="J11" s="160" t="s">
        <v>87</v>
      </c>
      <c r="K11" s="160"/>
      <c r="L11" s="160" t="s">
        <v>266</v>
      </c>
      <c r="M11" s="160"/>
      <c r="N11" s="140" t="s">
        <v>267</v>
      </c>
      <c r="O11" s="141"/>
      <c r="P11" s="160" t="s">
        <v>69</v>
      </c>
      <c r="Q11" s="166"/>
      <c r="R11" s="140" t="s">
        <v>99</v>
      </c>
      <c r="S11" s="141"/>
      <c r="T11" s="140" t="s">
        <v>100</v>
      </c>
      <c r="U11" s="141"/>
      <c r="V11" s="140" t="s">
        <v>268</v>
      </c>
      <c r="W11" s="141"/>
      <c r="X11" s="102" t="s">
        <v>65</v>
      </c>
      <c r="Y11" s="178"/>
      <c r="Z11" s="156"/>
    </row>
    <row r="12" spans="1:26" ht="20.25" customHeight="1" x14ac:dyDescent="0.25">
      <c r="B12" s="171"/>
      <c r="C12" s="173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79"/>
      <c r="Z12" s="157"/>
    </row>
    <row r="13" spans="1:26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138">
        <v>0</v>
      </c>
      <c r="G14" s="80">
        <v>15</v>
      </c>
      <c r="H14" s="80">
        <v>0</v>
      </c>
      <c r="I14" s="80">
        <v>15</v>
      </c>
      <c r="J14" s="81">
        <v>94.1</v>
      </c>
      <c r="K14" s="80">
        <v>15</v>
      </c>
      <c r="L14" s="81">
        <v>52.45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39">
        <v>2.3786093340096319E-3</v>
      </c>
      <c r="S14" s="37">
        <v>0</v>
      </c>
      <c r="T14" s="139">
        <v>1.3302707920873097E-2</v>
      </c>
      <c r="U14" s="37">
        <v>0</v>
      </c>
      <c r="V14" s="88"/>
      <c r="W14" s="88"/>
      <c r="X14" s="88">
        <f>E14+G14+I14+K14+M14+O14+Q14-S14-U14-W14</f>
        <v>100</v>
      </c>
      <c r="Y14" s="81">
        <f>ROUND(X14/71,2)</f>
        <v>1.41</v>
      </c>
      <c r="Z14" s="33" t="s">
        <v>83</v>
      </c>
    </row>
    <row r="15" spans="1:26" ht="23.25" customHeight="1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0</v>
      </c>
      <c r="E15" s="80">
        <v>15</v>
      </c>
      <c r="F15" s="138">
        <v>0</v>
      </c>
      <c r="G15" s="80">
        <v>15</v>
      </c>
      <c r="H15" s="80">
        <v>0</v>
      </c>
      <c r="I15" s="80">
        <v>15</v>
      </c>
      <c r="J15" s="81">
        <v>80.16</v>
      </c>
      <c r="K15" s="80">
        <v>0</v>
      </c>
      <c r="L15" s="81">
        <v>50.45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39">
        <v>0.13571661214548494</v>
      </c>
      <c r="S15" s="37">
        <v>20</v>
      </c>
      <c r="T15" s="139">
        <v>1.0015510511887656E-2</v>
      </c>
      <c r="U15" s="37">
        <v>0</v>
      </c>
      <c r="V15" s="88"/>
      <c r="W15" s="88"/>
      <c r="X15" s="88">
        <f t="shared" ref="X15:X78" si="1">E15+G15+I15+K15+M15+O15+Q15-S15-U15-W15</f>
        <v>65</v>
      </c>
      <c r="Y15" s="81">
        <f t="shared" ref="Y15:Y78" si="2">ROUND(X15/71,2)</f>
        <v>0.92</v>
      </c>
      <c r="Z15" s="33" t="s">
        <v>81</v>
      </c>
    </row>
    <row r="16" spans="1:26" ht="33.75" customHeight="1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138">
        <v>0</v>
      </c>
      <c r="G16" s="80">
        <v>15</v>
      </c>
      <c r="H16" s="80">
        <v>0</v>
      </c>
      <c r="I16" s="80">
        <v>15</v>
      </c>
      <c r="J16" s="81">
        <v>94.34</v>
      </c>
      <c r="K16" s="80">
        <v>15</v>
      </c>
      <c r="L16" s="81">
        <v>51.3</v>
      </c>
      <c r="M16" s="80">
        <v>20</v>
      </c>
      <c r="N16" s="80">
        <v>1</v>
      </c>
      <c r="O16" s="80">
        <v>15</v>
      </c>
      <c r="P16" s="80">
        <v>0</v>
      </c>
      <c r="Q16" s="80">
        <v>5</v>
      </c>
      <c r="R16" s="139">
        <v>5.7521750469015131E-3</v>
      </c>
      <c r="S16" s="37">
        <v>0</v>
      </c>
      <c r="T16" s="139">
        <v>8.3683925734196717E-3</v>
      </c>
      <c r="U16" s="37">
        <v>0</v>
      </c>
      <c r="V16" s="88"/>
      <c r="W16" s="88"/>
      <c r="X16" s="88">
        <f t="shared" si="1"/>
        <v>100</v>
      </c>
      <c r="Y16" s="81">
        <f t="shared" si="2"/>
        <v>1.41</v>
      </c>
      <c r="Z16" s="33" t="s">
        <v>83</v>
      </c>
    </row>
    <row r="17" spans="1:26" ht="22.5" customHeight="1" x14ac:dyDescent="0.25">
      <c r="A17" s="118" t="s">
        <v>198</v>
      </c>
      <c r="B17" s="87">
        <f t="shared" si="0"/>
        <v>4</v>
      </c>
      <c r="C17" s="83" t="s">
        <v>120</v>
      </c>
      <c r="D17" s="80">
        <v>0</v>
      </c>
      <c r="E17" s="80">
        <v>15</v>
      </c>
      <c r="F17" s="138">
        <v>0</v>
      </c>
      <c r="G17" s="80">
        <v>15</v>
      </c>
      <c r="H17" s="80">
        <v>0</v>
      </c>
      <c r="I17" s="80">
        <v>15</v>
      </c>
      <c r="J17" s="81">
        <v>96.08</v>
      </c>
      <c r="K17" s="80">
        <v>20</v>
      </c>
      <c r="L17" s="81">
        <v>42.22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39">
        <v>2.4144242438831617E-2</v>
      </c>
      <c r="S17" s="37">
        <v>10</v>
      </c>
      <c r="T17" s="139">
        <v>8.7563756140910682E-3</v>
      </c>
      <c r="U17" s="37">
        <v>0</v>
      </c>
      <c r="V17" s="88"/>
      <c r="W17" s="88"/>
      <c r="X17" s="88">
        <f t="shared" si="1"/>
        <v>95</v>
      </c>
      <c r="Y17" s="81">
        <f t="shared" si="2"/>
        <v>1.34</v>
      </c>
      <c r="Z17" s="33" t="s">
        <v>83</v>
      </c>
    </row>
    <row r="18" spans="1:26" ht="24.75" customHeight="1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138">
        <v>0</v>
      </c>
      <c r="G18" s="80">
        <v>15</v>
      </c>
      <c r="H18" s="80">
        <v>0</v>
      </c>
      <c r="I18" s="80">
        <v>15</v>
      </c>
      <c r="J18" s="81">
        <v>97.5</v>
      </c>
      <c r="K18" s="80">
        <v>20</v>
      </c>
      <c r="L18" s="81">
        <v>53.27</v>
      </c>
      <c r="M18" s="80">
        <v>20</v>
      </c>
      <c r="N18" s="80">
        <v>1</v>
      </c>
      <c r="O18" s="80">
        <v>15</v>
      </c>
      <c r="P18" s="80">
        <v>0</v>
      </c>
      <c r="Q18" s="80">
        <v>5</v>
      </c>
      <c r="R18" s="139">
        <v>5.9427304370683479E-3</v>
      </c>
      <c r="S18" s="37">
        <v>0</v>
      </c>
      <c r="T18" s="139">
        <v>1.6829933818635078E-2</v>
      </c>
      <c r="U18" s="37">
        <v>0</v>
      </c>
      <c r="V18" s="88"/>
      <c r="W18" s="88"/>
      <c r="X18" s="88">
        <f t="shared" si="1"/>
        <v>105</v>
      </c>
      <c r="Y18" s="81">
        <f t="shared" si="2"/>
        <v>1.48</v>
      </c>
      <c r="Z18" s="33" t="s">
        <v>82</v>
      </c>
    </row>
    <row r="19" spans="1:26" ht="22.5" customHeight="1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138">
        <v>0</v>
      </c>
      <c r="G19" s="80">
        <v>15</v>
      </c>
      <c r="H19" s="80">
        <v>0</v>
      </c>
      <c r="I19" s="80">
        <v>15</v>
      </c>
      <c r="J19" s="81">
        <v>95.54</v>
      </c>
      <c r="K19" s="80">
        <v>20</v>
      </c>
      <c r="L19" s="81">
        <v>46.88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39">
        <v>1.0563080861005652E-3</v>
      </c>
      <c r="S19" s="37">
        <v>0</v>
      </c>
      <c r="T19" s="139">
        <v>7.6409355620071645E-3</v>
      </c>
      <c r="U19" s="37">
        <v>0</v>
      </c>
      <c r="V19" s="88"/>
      <c r="W19" s="88"/>
      <c r="X19" s="88">
        <f t="shared" si="1"/>
        <v>105</v>
      </c>
      <c r="Y19" s="81">
        <f t="shared" si="2"/>
        <v>1.48</v>
      </c>
      <c r="Z19" s="33" t="s">
        <v>82</v>
      </c>
    </row>
    <row r="20" spans="1:26" ht="24.75" customHeight="1" x14ac:dyDescent="0.25">
      <c r="A20" s="118" t="s">
        <v>201</v>
      </c>
      <c r="B20" s="87">
        <f t="shared" si="0"/>
        <v>7</v>
      </c>
      <c r="C20" s="83" t="s">
        <v>123</v>
      </c>
      <c r="D20" s="80">
        <v>0</v>
      </c>
      <c r="E20" s="80">
        <v>15</v>
      </c>
      <c r="F20" s="138">
        <v>0</v>
      </c>
      <c r="G20" s="80">
        <v>15</v>
      </c>
      <c r="H20" s="80">
        <v>0</v>
      </c>
      <c r="I20" s="80">
        <v>15</v>
      </c>
      <c r="J20" s="81">
        <v>85.26</v>
      </c>
      <c r="K20" s="80">
        <v>0</v>
      </c>
      <c r="L20" s="81">
        <v>50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39">
        <v>2.224524449220849E-2</v>
      </c>
      <c r="S20" s="37">
        <v>10</v>
      </c>
      <c r="T20" s="139">
        <v>0</v>
      </c>
      <c r="U20" s="37">
        <v>0</v>
      </c>
      <c r="V20" s="88"/>
      <c r="W20" s="88"/>
      <c r="X20" s="88">
        <f t="shared" si="1"/>
        <v>75</v>
      </c>
      <c r="Y20" s="81">
        <f t="shared" si="2"/>
        <v>1.06</v>
      </c>
      <c r="Z20" s="33" t="s">
        <v>81</v>
      </c>
    </row>
    <row r="21" spans="1:26" ht="33.75" customHeight="1" x14ac:dyDescent="0.25">
      <c r="A21" s="118" t="s">
        <v>202</v>
      </c>
      <c r="B21" s="87">
        <f t="shared" si="0"/>
        <v>8</v>
      </c>
      <c r="C21" s="83" t="s">
        <v>124</v>
      </c>
      <c r="D21" s="80">
        <v>1</v>
      </c>
      <c r="E21" s="80">
        <v>15</v>
      </c>
      <c r="F21" s="138">
        <v>1.0013785644904485E-2</v>
      </c>
      <c r="G21" s="80">
        <v>15</v>
      </c>
      <c r="H21" s="80">
        <v>0</v>
      </c>
      <c r="I21" s="80">
        <v>15</v>
      </c>
      <c r="J21" s="81">
        <v>92.8</v>
      </c>
      <c r="K21" s="80">
        <v>15</v>
      </c>
      <c r="L21" s="81">
        <v>50.13</v>
      </c>
      <c r="M21" s="80">
        <v>20</v>
      </c>
      <c r="N21" s="80">
        <v>2</v>
      </c>
      <c r="O21" s="80">
        <v>5</v>
      </c>
      <c r="P21" s="80">
        <v>0</v>
      </c>
      <c r="Q21" s="80">
        <v>5</v>
      </c>
      <c r="R21" s="139">
        <v>2.4785090033181079E-2</v>
      </c>
      <c r="S21" s="37">
        <v>10</v>
      </c>
      <c r="T21" s="139">
        <v>7.697045634397247E-3</v>
      </c>
      <c r="U21" s="37">
        <v>0</v>
      </c>
      <c r="V21" s="88"/>
      <c r="W21" s="88"/>
      <c r="X21" s="88">
        <f t="shared" si="1"/>
        <v>80</v>
      </c>
      <c r="Y21" s="81">
        <f t="shared" si="2"/>
        <v>1.1299999999999999</v>
      </c>
      <c r="Z21" s="33" t="s">
        <v>83</v>
      </c>
    </row>
    <row r="22" spans="1:26" ht="22.5" customHeight="1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138">
        <v>0</v>
      </c>
      <c r="G22" s="80">
        <v>15</v>
      </c>
      <c r="H22" s="80">
        <v>0</v>
      </c>
      <c r="I22" s="80">
        <v>15</v>
      </c>
      <c r="J22" s="81">
        <v>91.55</v>
      </c>
      <c r="K22" s="80">
        <v>15</v>
      </c>
      <c r="L22" s="81">
        <v>42.22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39">
        <v>3.3100176589032096E-2</v>
      </c>
      <c r="S22" s="37">
        <v>10</v>
      </c>
      <c r="T22" s="139">
        <v>2.1350887252210057E-2</v>
      </c>
      <c r="U22" s="37">
        <v>10</v>
      </c>
      <c r="V22" s="88"/>
      <c r="W22" s="88"/>
      <c r="X22" s="88">
        <f t="shared" si="1"/>
        <v>65</v>
      </c>
      <c r="Y22" s="81">
        <f t="shared" si="2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138">
        <v>0</v>
      </c>
      <c r="G23" s="80">
        <v>15</v>
      </c>
      <c r="H23" s="80">
        <v>0</v>
      </c>
      <c r="I23" s="80">
        <v>15</v>
      </c>
      <c r="J23" s="81">
        <v>91.6</v>
      </c>
      <c r="K23" s="80">
        <v>15</v>
      </c>
      <c r="L23" s="81">
        <v>50.78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39">
        <v>1.5097686382385837E-2</v>
      </c>
      <c r="S23" s="37">
        <v>0</v>
      </c>
      <c r="T23" s="139">
        <v>1.9351175770633354E-2</v>
      </c>
      <c r="U23" s="37">
        <v>0</v>
      </c>
      <c r="V23" s="88"/>
      <c r="W23" s="88"/>
      <c r="X23" s="88">
        <f t="shared" si="1"/>
        <v>100</v>
      </c>
      <c r="Y23" s="81">
        <f t="shared" si="2"/>
        <v>1.41</v>
      </c>
      <c r="Z23" s="33" t="s">
        <v>83</v>
      </c>
    </row>
    <row r="24" spans="1:26" ht="31.9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138">
        <v>0</v>
      </c>
      <c r="G24" s="80">
        <v>15</v>
      </c>
      <c r="H24" s="80">
        <v>0</v>
      </c>
      <c r="I24" s="80">
        <v>15</v>
      </c>
      <c r="J24" s="81">
        <v>97.18</v>
      </c>
      <c r="K24" s="80">
        <v>20</v>
      </c>
      <c r="L24" s="81">
        <v>51.64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39">
        <v>9.7172920478846535E-3</v>
      </c>
      <c r="S24" s="37">
        <v>0</v>
      </c>
      <c r="T24" s="139">
        <v>4.5189637117220155E-3</v>
      </c>
      <c r="U24" s="37">
        <v>0</v>
      </c>
      <c r="V24" s="88"/>
      <c r="W24" s="88"/>
      <c r="X24" s="88">
        <f t="shared" si="1"/>
        <v>105</v>
      </c>
      <c r="Y24" s="81">
        <f t="shared" si="2"/>
        <v>1.48</v>
      </c>
      <c r="Z24" s="33" t="s">
        <v>82</v>
      </c>
    </row>
    <row r="25" spans="1:26" ht="22.5" customHeight="1" x14ac:dyDescent="0.25">
      <c r="A25" s="118" t="s">
        <v>206</v>
      </c>
      <c r="B25" s="87">
        <f t="shared" ref="B25:B84" si="3">B24+1</f>
        <v>12</v>
      </c>
      <c r="C25" s="83" t="s">
        <v>129</v>
      </c>
      <c r="D25" s="80">
        <v>0</v>
      </c>
      <c r="E25" s="80">
        <v>15</v>
      </c>
      <c r="F25" s="138">
        <v>0</v>
      </c>
      <c r="G25" s="80">
        <v>15</v>
      </c>
      <c r="H25" s="80">
        <v>0</v>
      </c>
      <c r="I25" s="80">
        <v>15</v>
      </c>
      <c r="J25" s="81">
        <v>91.77</v>
      </c>
      <c r="K25" s="80">
        <v>15</v>
      </c>
      <c r="L25" s="81">
        <v>55.67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39">
        <v>7.8781821644613326E-3</v>
      </c>
      <c r="S25" s="37">
        <v>0</v>
      </c>
      <c r="T25" s="139">
        <v>1.7220903657618601E-2</v>
      </c>
      <c r="U25" s="37">
        <v>0</v>
      </c>
      <c r="V25" s="88"/>
      <c r="W25" s="88"/>
      <c r="X25" s="88">
        <f t="shared" si="1"/>
        <v>100</v>
      </c>
      <c r="Y25" s="81">
        <f t="shared" si="2"/>
        <v>1.41</v>
      </c>
      <c r="Z25" s="33" t="s">
        <v>83</v>
      </c>
    </row>
    <row r="26" spans="1:26" ht="22.5" customHeight="1" x14ac:dyDescent="0.25">
      <c r="A26" s="118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138">
        <v>0</v>
      </c>
      <c r="G26" s="80">
        <v>15</v>
      </c>
      <c r="H26" s="80">
        <v>0</v>
      </c>
      <c r="I26" s="80">
        <v>15</v>
      </c>
      <c r="J26" s="81">
        <v>89.13</v>
      </c>
      <c r="K26" s="80">
        <v>0</v>
      </c>
      <c r="L26" s="81">
        <v>42.21</v>
      </c>
      <c r="M26" s="80">
        <v>20</v>
      </c>
      <c r="N26" s="80">
        <v>1</v>
      </c>
      <c r="O26" s="80">
        <v>15</v>
      </c>
      <c r="P26" s="80">
        <v>0</v>
      </c>
      <c r="Q26" s="80">
        <v>5</v>
      </c>
      <c r="R26" s="139">
        <v>1.2575929969160229E-2</v>
      </c>
      <c r="S26" s="37">
        <v>0</v>
      </c>
      <c r="T26" s="139">
        <v>1.5747083867798366E-2</v>
      </c>
      <c r="U26" s="37">
        <v>0</v>
      </c>
      <c r="V26" s="88"/>
      <c r="W26" s="88"/>
      <c r="X26" s="88">
        <f t="shared" si="1"/>
        <v>85</v>
      </c>
      <c r="Y26" s="81">
        <f t="shared" si="2"/>
        <v>1.2</v>
      </c>
      <c r="Z26" s="33" t="s">
        <v>83</v>
      </c>
    </row>
    <row r="27" spans="1:26" ht="22.5" customHeight="1" x14ac:dyDescent="0.25">
      <c r="A27" s="118" t="s">
        <v>208</v>
      </c>
      <c r="B27" s="87">
        <f t="shared" si="3"/>
        <v>14</v>
      </c>
      <c r="C27" s="85" t="s">
        <v>130</v>
      </c>
      <c r="D27" s="80">
        <v>2</v>
      </c>
      <c r="E27" s="80">
        <v>15</v>
      </c>
      <c r="F27" s="138">
        <v>5.2195840495309433E-2</v>
      </c>
      <c r="G27" s="80">
        <v>15</v>
      </c>
      <c r="H27" s="80">
        <v>0</v>
      </c>
      <c r="I27" s="80">
        <v>15</v>
      </c>
      <c r="J27" s="81">
        <v>75.23</v>
      </c>
      <c r="K27" s="80">
        <v>0</v>
      </c>
      <c r="L27" s="81">
        <v>48.73</v>
      </c>
      <c r="M27" s="80">
        <v>20</v>
      </c>
      <c r="N27" s="80">
        <v>2</v>
      </c>
      <c r="O27" s="80">
        <v>5</v>
      </c>
      <c r="P27" s="80">
        <v>0</v>
      </c>
      <c r="Q27" s="80">
        <v>5</v>
      </c>
      <c r="R27" s="139">
        <v>0</v>
      </c>
      <c r="S27" s="37">
        <v>0</v>
      </c>
      <c r="T27" s="139">
        <v>2.3202021230661441E-2</v>
      </c>
      <c r="U27" s="37">
        <v>10</v>
      </c>
      <c r="V27" s="88"/>
      <c r="W27" s="88"/>
      <c r="X27" s="88">
        <f t="shared" si="1"/>
        <v>65</v>
      </c>
      <c r="Y27" s="81">
        <f t="shared" si="2"/>
        <v>0.92</v>
      </c>
      <c r="Z27" s="33" t="s">
        <v>81</v>
      </c>
    </row>
    <row r="28" spans="1:26" ht="22.5" customHeight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138">
        <v>0</v>
      </c>
      <c r="G28" s="80">
        <v>15</v>
      </c>
      <c r="H28" s="80">
        <v>0</v>
      </c>
      <c r="I28" s="80">
        <v>15</v>
      </c>
      <c r="J28" s="81">
        <v>97.5</v>
      </c>
      <c r="K28" s="80">
        <v>20</v>
      </c>
      <c r="L28" s="81">
        <v>53.64</v>
      </c>
      <c r="M28" s="80">
        <v>20</v>
      </c>
      <c r="N28" s="80">
        <v>1</v>
      </c>
      <c r="O28" s="80">
        <v>15</v>
      </c>
      <c r="P28" s="80">
        <v>0</v>
      </c>
      <c r="Q28" s="80">
        <v>5</v>
      </c>
      <c r="R28" s="139">
        <v>1.9827057030996933E-2</v>
      </c>
      <c r="S28" s="37">
        <v>0</v>
      </c>
      <c r="T28" s="139">
        <v>1.0211207844611368E-3</v>
      </c>
      <c r="U28" s="37">
        <v>0</v>
      </c>
      <c r="V28" s="88"/>
      <c r="W28" s="88"/>
      <c r="X28" s="88">
        <f t="shared" si="1"/>
        <v>105</v>
      </c>
      <c r="Y28" s="81">
        <f t="shared" si="2"/>
        <v>1.48</v>
      </c>
      <c r="Z28" s="33" t="s">
        <v>82</v>
      </c>
    </row>
    <row r="29" spans="1:26" ht="33.75" customHeight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138">
        <v>0</v>
      </c>
      <c r="G29" s="80">
        <v>15</v>
      </c>
      <c r="H29" s="80">
        <v>0</v>
      </c>
      <c r="I29" s="80">
        <v>15</v>
      </c>
      <c r="J29" s="81">
        <v>36.770000000000003</v>
      </c>
      <c r="K29" s="80">
        <v>0</v>
      </c>
      <c r="L29" s="81">
        <v>36.69</v>
      </c>
      <c r="M29" s="80">
        <v>0</v>
      </c>
      <c r="N29" s="80">
        <v>1</v>
      </c>
      <c r="O29" s="80">
        <v>15</v>
      </c>
      <c r="P29" s="80">
        <v>0</v>
      </c>
      <c r="Q29" s="80">
        <v>5</v>
      </c>
      <c r="R29" s="139">
        <v>1.7372742973779244E-3</v>
      </c>
      <c r="S29" s="37">
        <v>0</v>
      </c>
      <c r="T29" s="139">
        <v>4.7227979274611402E-4</v>
      </c>
      <c r="U29" s="37">
        <v>0</v>
      </c>
      <c r="V29" s="88"/>
      <c r="W29" s="88"/>
      <c r="X29" s="88">
        <f t="shared" si="1"/>
        <v>65</v>
      </c>
      <c r="Y29" s="81">
        <f t="shared" si="2"/>
        <v>0.92</v>
      </c>
      <c r="Z29" s="33" t="s">
        <v>81</v>
      </c>
    </row>
    <row r="30" spans="1:26" ht="24.75" customHeight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138">
        <v>0</v>
      </c>
      <c r="G30" s="80">
        <v>15</v>
      </c>
      <c r="H30" s="80">
        <v>0</v>
      </c>
      <c r="I30" s="80">
        <v>15</v>
      </c>
      <c r="J30" s="81">
        <v>91.37</v>
      </c>
      <c r="K30" s="80">
        <v>15</v>
      </c>
      <c r="L30" s="81">
        <v>50.11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39">
        <v>4.8197509987076333E-3</v>
      </c>
      <c r="S30" s="37">
        <v>0</v>
      </c>
      <c r="T30" s="139">
        <v>3.6822651465083359E-2</v>
      </c>
      <c r="U30" s="37">
        <v>10</v>
      </c>
      <c r="V30" s="88"/>
      <c r="W30" s="88"/>
      <c r="X30" s="88">
        <f t="shared" si="1"/>
        <v>90</v>
      </c>
      <c r="Y30" s="81">
        <f t="shared" si="2"/>
        <v>1.27</v>
      </c>
      <c r="Z30" s="33" t="s">
        <v>83</v>
      </c>
    </row>
    <row r="31" spans="1:26" ht="22.5" customHeight="1" x14ac:dyDescent="0.25">
      <c r="A31" s="118" t="s">
        <v>212</v>
      </c>
      <c r="B31" s="87">
        <f t="shared" si="3"/>
        <v>18</v>
      </c>
      <c r="C31" s="83" t="s">
        <v>134</v>
      </c>
      <c r="D31" s="80">
        <v>1</v>
      </c>
      <c r="E31" s="80">
        <v>15</v>
      </c>
      <c r="F31" s="138">
        <v>2.9258796549124443E-3</v>
      </c>
      <c r="G31" s="80">
        <v>15</v>
      </c>
      <c r="H31" s="80">
        <v>0</v>
      </c>
      <c r="I31" s="80">
        <v>15</v>
      </c>
      <c r="J31" s="81">
        <v>99.29</v>
      </c>
      <c r="K31" s="80">
        <v>20</v>
      </c>
      <c r="L31" s="81">
        <v>49.65</v>
      </c>
      <c r="M31" s="80">
        <v>20</v>
      </c>
      <c r="N31" s="80">
        <v>0</v>
      </c>
      <c r="O31" s="80">
        <v>15</v>
      </c>
      <c r="P31" s="80">
        <v>0</v>
      </c>
      <c r="Q31" s="80">
        <v>5</v>
      </c>
      <c r="R31" s="139">
        <v>5.2473382512537832E-3</v>
      </c>
      <c r="S31" s="37">
        <v>0</v>
      </c>
      <c r="T31" s="139">
        <v>1.0401258324687929E-2</v>
      </c>
      <c r="U31" s="37">
        <v>0</v>
      </c>
      <c r="V31" s="88"/>
      <c r="W31" s="88"/>
      <c r="X31" s="88">
        <f t="shared" si="1"/>
        <v>105</v>
      </c>
      <c r="Y31" s="81">
        <f t="shared" si="2"/>
        <v>1.48</v>
      </c>
      <c r="Z31" s="33" t="s">
        <v>82</v>
      </c>
    </row>
    <row r="32" spans="1:26" ht="22.5" customHeight="1" x14ac:dyDescent="0.25">
      <c r="A32" s="118" t="s">
        <v>213</v>
      </c>
      <c r="B32" s="87">
        <f t="shared" si="3"/>
        <v>19</v>
      </c>
      <c r="C32" s="83" t="s">
        <v>135</v>
      </c>
      <c r="D32" s="80">
        <v>2</v>
      </c>
      <c r="E32" s="80">
        <v>15</v>
      </c>
      <c r="F32" s="138">
        <v>3.5159446335942613E-3</v>
      </c>
      <c r="G32" s="80">
        <v>15</v>
      </c>
      <c r="H32" s="80">
        <v>0</v>
      </c>
      <c r="I32" s="80">
        <v>15</v>
      </c>
      <c r="J32" s="81">
        <v>77.459999999999994</v>
      </c>
      <c r="K32" s="80">
        <v>0</v>
      </c>
      <c r="L32" s="81">
        <v>46.27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39">
        <v>1.7143366623732195E-2</v>
      </c>
      <c r="S32" s="37">
        <v>0</v>
      </c>
      <c r="T32" s="139">
        <v>3.72888432934841E-2</v>
      </c>
      <c r="U32" s="37">
        <v>10</v>
      </c>
      <c r="V32" s="88"/>
      <c r="W32" s="88"/>
      <c r="X32" s="88">
        <f t="shared" si="1"/>
        <v>75</v>
      </c>
      <c r="Y32" s="81">
        <f t="shared" si="2"/>
        <v>1.06</v>
      </c>
      <c r="Z32" s="33" t="s">
        <v>81</v>
      </c>
    </row>
    <row r="33" spans="1:26" ht="33.75" customHeight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138">
        <v>0</v>
      </c>
      <c r="G33" s="80">
        <v>15</v>
      </c>
      <c r="H33" s="80">
        <v>0</v>
      </c>
      <c r="I33" s="80">
        <v>15</v>
      </c>
      <c r="J33" s="81">
        <v>80.930000000000007</v>
      </c>
      <c r="K33" s="80">
        <v>0</v>
      </c>
      <c r="L33" s="81">
        <v>48.13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39">
        <v>2.394073276492653E-3</v>
      </c>
      <c r="S33" s="37">
        <v>0</v>
      </c>
      <c r="T33" s="139">
        <v>1.3366891571623353E-2</v>
      </c>
      <c r="U33" s="37">
        <v>0</v>
      </c>
      <c r="V33" s="88"/>
      <c r="W33" s="88"/>
      <c r="X33" s="88">
        <f t="shared" si="1"/>
        <v>85</v>
      </c>
      <c r="Y33" s="81">
        <f t="shared" si="2"/>
        <v>1.2</v>
      </c>
      <c r="Z33" s="33" t="s">
        <v>83</v>
      </c>
    </row>
    <row r="34" spans="1:26" ht="22.5" customHeight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138">
        <v>0</v>
      </c>
      <c r="G34" s="80">
        <v>15</v>
      </c>
      <c r="H34" s="80">
        <v>0</v>
      </c>
      <c r="I34" s="80">
        <v>15</v>
      </c>
      <c r="J34" s="81">
        <v>89.7</v>
      </c>
      <c r="K34" s="80">
        <v>0</v>
      </c>
      <c r="L34" s="81">
        <v>51.29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39">
        <v>1.4815345533648197E-2</v>
      </c>
      <c r="S34" s="37">
        <v>0</v>
      </c>
      <c r="T34" s="139">
        <v>1.7918874232613822E-2</v>
      </c>
      <c r="U34" s="37">
        <v>0</v>
      </c>
      <c r="V34" s="88"/>
      <c r="W34" s="88"/>
      <c r="X34" s="88">
        <f t="shared" si="1"/>
        <v>85</v>
      </c>
      <c r="Y34" s="81">
        <f t="shared" si="2"/>
        <v>1.2</v>
      </c>
      <c r="Z34" s="33" t="s">
        <v>83</v>
      </c>
    </row>
    <row r="35" spans="1:26" ht="22.5" customHeight="1" x14ac:dyDescent="0.25">
      <c r="A35" s="118" t="s">
        <v>216</v>
      </c>
      <c r="B35" s="87">
        <f t="shared" si="3"/>
        <v>22</v>
      </c>
      <c r="C35" s="83" t="s">
        <v>138</v>
      </c>
      <c r="D35" s="80">
        <v>1</v>
      </c>
      <c r="E35" s="80">
        <v>15</v>
      </c>
      <c r="F35" s="138">
        <v>2.4092349417079873E-3</v>
      </c>
      <c r="G35" s="80">
        <v>15</v>
      </c>
      <c r="H35" s="80">
        <v>0</v>
      </c>
      <c r="I35" s="80">
        <v>15</v>
      </c>
      <c r="J35" s="81">
        <v>91.94</v>
      </c>
      <c r="K35" s="80">
        <v>15</v>
      </c>
      <c r="L35" s="81">
        <v>48.28</v>
      </c>
      <c r="M35" s="80">
        <v>20</v>
      </c>
      <c r="N35" s="80">
        <v>1</v>
      </c>
      <c r="O35" s="80">
        <v>15</v>
      </c>
      <c r="P35" s="80">
        <v>0</v>
      </c>
      <c r="Q35" s="80">
        <v>5</v>
      </c>
      <c r="R35" s="139">
        <v>2.8356089165387031E-2</v>
      </c>
      <c r="S35" s="37">
        <v>10</v>
      </c>
      <c r="T35" s="139">
        <v>3.371176384672775E-3</v>
      </c>
      <c r="U35" s="37">
        <v>0</v>
      </c>
      <c r="V35" s="88"/>
      <c r="W35" s="88"/>
      <c r="X35" s="88">
        <f t="shared" si="1"/>
        <v>90</v>
      </c>
      <c r="Y35" s="81">
        <f t="shared" si="2"/>
        <v>1.27</v>
      </c>
      <c r="Z35" s="33" t="s">
        <v>83</v>
      </c>
    </row>
    <row r="36" spans="1:26" ht="22.5" customHeight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138">
        <v>0</v>
      </c>
      <c r="G36" s="80">
        <v>15</v>
      </c>
      <c r="H36" s="80">
        <v>0</v>
      </c>
      <c r="I36" s="80">
        <v>15</v>
      </c>
      <c r="J36" s="81">
        <v>92.98</v>
      </c>
      <c r="K36" s="80">
        <v>15</v>
      </c>
      <c r="L36" s="81">
        <v>46.49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39">
        <v>0</v>
      </c>
      <c r="S36" s="37">
        <v>0</v>
      </c>
      <c r="T36" s="139">
        <v>1.2207385051182922E-2</v>
      </c>
      <c r="U36" s="37">
        <v>0</v>
      </c>
      <c r="V36" s="88"/>
      <c r="W36" s="88"/>
      <c r="X36" s="88">
        <f t="shared" si="1"/>
        <v>100</v>
      </c>
      <c r="Y36" s="81">
        <f t="shared" si="2"/>
        <v>1.41</v>
      </c>
      <c r="Z36" s="33" t="s">
        <v>83</v>
      </c>
    </row>
    <row r="37" spans="1:26" s="24" customFormat="1" ht="22.5" customHeight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138">
        <v>0</v>
      </c>
      <c r="G37" s="80">
        <v>15</v>
      </c>
      <c r="H37" s="80">
        <v>0</v>
      </c>
      <c r="I37" s="80">
        <v>15</v>
      </c>
      <c r="J37" s="81">
        <v>85.95</v>
      </c>
      <c r="K37" s="80">
        <v>0</v>
      </c>
      <c r="L37" s="81">
        <v>50.79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39">
        <v>1.4152638326736586E-2</v>
      </c>
      <c r="S37" s="37">
        <v>0</v>
      </c>
      <c r="T37" s="139">
        <v>1.9983880826196173E-2</v>
      </c>
      <c r="U37" s="37">
        <v>10</v>
      </c>
      <c r="V37" s="88"/>
      <c r="W37" s="88"/>
      <c r="X37" s="88">
        <f t="shared" si="1"/>
        <v>75</v>
      </c>
      <c r="Y37" s="81">
        <f t="shared" si="2"/>
        <v>1.06</v>
      </c>
      <c r="Z37" s="33" t="s">
        <v>81</v>
      </c>
    </row>
    <row r="38" spans="1:26" ht="22.5" customHeight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138">
        <v>0</v>
      </c>
      <c r="G38" s="80">
        <v>15</v>
      </c>
      <c r="H38" s="80">
        <v>0</v>
      </c>
      <c r="I38" s="80">
        <v>15</v>
      </c>
      <c r="J38" s="81">
        <v>99</v>
      </c>
      <c r="K38" s="80">
        <v>20</v>
      </c>
      <c r="L38" s="81">
        <v>53.99</v>
      </c>
      <c r="M38" s="80">
        <v>20</v>
      </c>
      <c r="N38" s="80">
        <v>1</v>
      </c>
      <c r="O38" s="80">
        <v>15</v>
      </c>
      <c r="P38" s="80">
        <v>0</v>
      </c>
      <c r="Q38" s="80">
        <v>5</v>
      </c>
      <c r="R38" s="139">
        <v>2.3042891611591622E-4</v>
      </c>
      <c r="S38" s="37">
        <v>0</v>
      </c>
      <c r="T38" s="139">
        <v>1.9027217380923951E-2</v>
      </c>
      <c r="U38" s="37">
        <v>0</v>
      </c>
      <c r="V38" s="88"/>
      <c r="W38" s="88"/>
      <c r="X38" s="88">
        <f t="shared" si="1"/>
        <v>105</v>
      </c>
      <c r="Y38" s="81">
        <f t="shared" si="2"/>
        <v>1.48</v>
      </c>
      <c r="Z38" s="33" t="s">
        <v>82</v>
      </c>
    </row>
    <row r="39" spans="1:26" ht="22.5" customHeight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138">
        <v>0</v>
      </c>
      <c r="G39" s="80">
        <v>15</v>
      </c>
      <c r="H39" s="80">
        <v>0</v>
      </c>
      <c r="I39" s="80">
        <v>15</v>
      </c>
      <c r="J39" s="81">
        <v>95.04</v>
      </c>
      <c r="K39" s="80">
        <v>20</v>
      </c>
      <c r="L39" s="81">
        <v>48.68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39">
        <v>7.1926875393990336E-4</v>
      </c>
      <c r="S39" s="37">
        <v>0</v>
      </c>
      <c r="T39" s="139">
        <v>4.1274364362261021E-3</v>
      </c>
      <c r="U39" s="37">
        <v>0</v>
      </c>
      <c r="V39" s="88"/>
      <c r="W39" s="88"/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customHeight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138">
        <v>1.4784413679722289E-2</v>
      </c>
      <c r="G40" s="80">
        <v>15</v>
      </c>
      <c r="H40" s="80">
        <v>0</v>
      </c>
      <c r="I40" s="80">
        <v>15</v>
      </c>
      <c r="J40" s="81">
        <v>99.21</v>
      </c>
      <c r="K40" s="80">
        <v>20</v>
      </c>
      <c r="L40" s="81">
        <v>56.41</v>
      </c>
      <c r="M40" s="80">
        <v>20</v>
      </c>
      <c r="N40" s="80">
        <v>1</v>
      </c>
      <c r="O40" s="80">
        <v>15</v>
      </c>
      <c r="P40" s="80">
        <v>0</v>
      </c>
      <c r="Q40" s="80">
        <v>5</v>
      </c>
      <c r="R40" s="139">
        <v>6.9287793393466137E-3</v>
      </c>
      <c r="S40" s="37">
        <v>0</v>
      </c>
      <c r="T40" s="139">
        <v>0</v>
      </c>
      <c r="U40" s="37">
        <v>0</v>
      </c>
      <c r="V40" s="88"/>
      <c r="W40" s="88"/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customHeight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138">
        <v>0</v>
      </c>
      <c r="G41" s="80">
        <v>15</v>
      </c>
      <c r="H41" s="80">
        <v>0</v>
      </c>
      <c r="I41" s="80">
        <v>15</v>
      </c>
      <c r="J41" s="81">
        <v>97.91</v>
      </c>
      <c r="K41" s="80">
        <v>20</v>
      </c>
      <c r="L41" s="81">
        <v>53.62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39">
        <v>3.1682889638248684E-3</v>
      </c>
      <c r="S41" s="37">
        <v>0</v>
      </c>
      <c r="T41" s="139">
        <v>1.656441457935957E-2</v>
      </c>
      <c r="U41" s="37">
        <v>0</v>
      </c>
      <c r="V41" s="88"/>
      <c r="W41" s="88"/>
      <c r="X41" s="88">
        <f t="shared" si="1"/>
        <v>95</v>
      </c>
      <c r="Y41" s="81">
        <f t="shared" si="2"/>
        <v>1.34</v>
      </c>
      <c r="Z41" s="33" t="s">
        <v>83</v>
      </c>
    </row>
    <row r="42" spans="1:26" ht="24.75" customHeight="1" x14ac:dyDescent="0.25">
      <c r="A42" s="118" t="s">
        <v>223</v>
      </c>
      <c r="B42" s="87">
        <f t="shared" si="3"/>
        <v>29</v>
      </c>
      <c r="C42" s="83" t="s">
        <v>145</v>
      </c>
      <c r="D42" s="80">
        <v>2</v>
      </c>
      <c r="E42" s="80">
        <v>15</v>
      </c>
      <c r="F42" s="138">
        <v>6.1944359098883026E-3</v>
      </c>
      <c r="G42" s="80">
        <v>15</v>
      </c>
      <c r="H42" s="80">
        <v>0</v>
      </c>
      <c r="I42" s="80">
        <v>15</v>
      </c>
      <c r="J42" s="81">
        <v>93.92</v>
      </c>
      <c r="K42" s="80">
        <v>15</v>
      </c>
      <c r="L42" s="81">
        <v>45.76</v>
      </c>
      <c r="M42" s="80">
        <v>20</v>
      </c>
      <c r="N42" s="80">
        <v>1</v>
      </c>
      <c r="O42" s="80">
        <v>15</v>
      </c>
      <c r="P42" s="80">
        <v>0</v>
      </c>
      <c r="Q42" s="80">
        <v>5</v>
      </c>
      <c r="R42" s="139">
        <v>1.8780124025896516E-2</v>
      </c>
      <c r="S42" s="37">
        <v>0</v>
      </c>
      <c r="T42" s="139">
        <v>0</v>
      </c>
      <c r="U42" s="37">
        <v>0</v>
      </c>
      <c r="V42" s="88"/>
      <c r="W42" s="88"/>
      <c r="X42" s="88">
        <f t="shared" si="1"/>
        <v>100</v>
      </c>
      <c r="Y42" s="81">
        <f t="shared" si="2"/>
        <v>1.41</v>
      </c>
      <c r="Z42" s="33" t="s">
        <v>83</v>
      </c>
    </row>
    <row r="43" spans="1:26" ht="22.5" customHeight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138">
        <v>0</v>
      </c>
      <c r="G43" s="80">
        <v>15</v>
      </c>
      <c r="H43" s="80">
        <v>0</v>
      </c>
      <c r="I43" s="80">
        <v>15</v>
      </c>
      <c r="J43" s="81">
        <v>96.06</v>
      </c>
      <c r="K43" s="80">
        <v>20</v>
      </c>
      <c r="L43" s="81">
        <v>51.5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39">
        <v>3.7056855376800964E-3</v>
      </c>
      <c r="S43" s="37">
        <v>0</v>
      </c>
      <c r="T43" s="139">
        <v>4.9468491406747233E-3</v>
      </c>
      <c r="U43" s="37">
        <v>0</v>
      </c>
      <c r="V43" s="88"/>
      <c r="W43" s="88"/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customHeight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138">
        <v>0</v>
      </c>
      <c r="G44" s="80">
        <v>15</v>
      </c>
      <c r="H44" s="80">
        <v>0</v>
      </c>
      <c r="I44" s="80">
        <v>15</v>
      </c>
      <c r="J44" s="81">
        <v>93.22</v>
      </c>
      <c r="K44" s="80">
        <v>15</v>
      </c>
      <c r="L44" s="81">
        <v>50.95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39">
        <v>5.8632010228591479E-3</v>
      </c>
      <c r="S44" s="37">
        <v>0</v>
      </c>
      <c r="T44" s="139">
        <v>3.2210617223976468E-3</v>
      </c>
      <c r="U44" s="37">
        <v>0</v>
      </c>
      <c r="V44" s="88"/>
      <c r="W44" s="88"/>
      <c r="X44" s="88">
        <f t="shared" si="1"/>
        <v>100</v>
      </c>
      <c r="Y44" s="81">
        <f t="shared" si="2"/>
        <v>1.41</v>
      </c>
      <c r="Z44" s="33" t="s">
        <v>83</v>
      </c>
    </row>
    <row r="45" spans="1:26" ht="22.5" customHeight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138">
        <v>0</v>
      </c>
      <c r="G45" s="80">
        <v>15</v>
      </c>
      <c r="H45" s="80">
        <v>0</v>
      </c>
      <c r="I45" s="80">
        <v>15</v>
      </c>
      <c r="J45" s="81">
        <v>94.27</v>
      </c>
      <c r="K45" s="80">
        <v>15</v>
      </c>
      <c r="L45" s="81">
        <v>50.28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39">
        <v>5.4699762586466643E-4</v>
      </c>
      <c r="S45" s="37">
        <v>0</v>
      </c>
      <c r="T45" s="139">
        <v>1.3982976161367552E-2</v>
      </c>
      <c r="U45" s="37">
        <v>0</v>
      </c>
      <c r="V45" s="88"/>
      <c r="W45" s="88"/>
      <c r="X45" s="88">
        <f t="shared" si="1"/>
        <v>100</v>
      </c>
      <c r="Y45" s="81">
        <f t="shared" si="2"/>
        <v>1.41</v>
      </c>
      <c r="Z45" s="33" t="s">
        <v>83</v>
      </c>
    </row>
    <row r="46" spans="1:26" ht="22.5" customHeight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138">
        <v>0</v>
      </c>
      <c r="G46" s="80">
        <v>15</v>
      </c>
      <c r="H46" s="80">
        <v>0</v>
      </c>
      <c r="I46" s="80">
        <v>15</v>
      </c>
      <c r="J46" s="81">
        <v>96.06</v>
      </c>
      <c r="K46" s="80">
        <v>20</v>
      </c>
      <c r="L46" s="81">
        <v>50.91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39">
        <v>2.1149905580778656E-4</v>
      </c>
      <c r="S46" s="37">
        <v>0</v>
      </c>
      <c r="T46" s="139">
        <v>1.3702370525131567E-2</v>
      </c>
      <c r="U46" s="37">
        <v>0</v>
      </c>
      <c r="V46" s="88"/>
      <c r="W46" s="88"/>
      <c r="X46" s="88">
        <f t="shared" si="1"/>
        <v>105</v>
      </c>
      <c r="Y46" s="81">
        <f t="shared" si="2"/>
        <v>1.48</v>
      </c>
      <c r="Z46" s="33" t="s">
        <v>82</v>
      </c>
    </row>
    <row r="47" spans="1:26" ht="22.5" customHeight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138">
        <v>0</v>
      </c>
      <c r="G47" s="80">
        <v>15</v>
      </c>
      <c r="H47" s="80">
        <v>0</v>
      </c>
      <c r="I47" s="80">
        <v>15</v>
      </c>
      <c r="J47" s="81">
        <v>97.12</v>
      </c>
      <c r="K47" s="80">
        <v>20</v>
      </c>
      <c r="L47" s="81">
        <v>54.24</v>
      </c>
      <c r="M47" s="80">
        <v>20</v>
      </c>
      <c r="N47" s="80">
        <v>1</v>
      </c>
      <c r="O47" s="80">
        <v>15</v>
      </c>
      <c r="P47" s="80">
        <v>0</v>
      </c>
      <c r="Q47" s="80">
        <v>5</v>
      </c>
      <c r="R47" s="139">
        <v>0</v>
      </c>
      <c r="S47" s="37">
        <v>0</v>
      </c>
      <c r="T47" s="139">
        <v>0</v>
      </c>
      <c r="U47" s="37">
        <v>0</v>
      </c>
      <c r="V47" s="88"/>
      <c r="W47" s="88"/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customHeight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138">
        <v>2.2235019711344974E-2</v>
      </c>
      <c r="G48" s="80">
        <v>15</v>
      </c>
      <c r="H48" s="80">
        <v>0</v>
      </c>
      <c r="I48" s="80">
        <v>15</v>
      </c>
      <c r="J48" s="81">
        <v>92.08</v>
      </c>
      <c r="K48" s="80">
        <v>15</v>
      </c>
      <c r="L48" s="81">
        <v>48.76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39">
        <v>1.8010707743219022E-2</v>
      </c>
      <c r="S48" s="37">
        <v>0</v>
      </c>
      <c r="T48" s="139">
        <v>9.4830250622123247E-3</v>
      </c>
      <c r="U48" s="37">
        <v>0</v>
      </c>
      <c r="V48" s="88"/>
      <c r="W48" s="88"/>
      <c r="X48" s="88">
        <f t="shared" si="1"/>
        <v>90</v>
      </c>
      <c r="Y48" s="81">
        <f t="shared" si="2"/>
        <v>1.27</v>
      </c>
      <c r="Z48" s="33" t="s">
        <v>83</v>
      </c>
    </row>
    <row r="49" spans="1:26" ht="22.5" customHeight="1" x14ac:dyDescent="0.25">
      <c r="A49" s="118" t="s">
        <v>230</v>
      </c>
      <c r="B49" s="87">
        <f t="shared" si="3"/>
        <v>36</v>
      </c>
      <c r="C49" s="83" t="s">
        <v>152</v>
      </c>
      <c r="D49" s="80">
        <v>1</v>
      </c>
      <c r="E49" s="80">
        <v>15</v>
      </c>
      <c r="F49" s="138">
        <v>-1.256534449750858E-3</v>
      </c>
      <c r="G49" s="80">
        <v>15</v>
      </c>
      <c r="H49" s="80">
        <v>0</v>
      </c>
      <c r="I49" s="80">
        <v>15</v>
      </c>
      <c r="J49" s="81">
        <v>96.3</v>
      </c>
      <c r="K49" s="80">
        <v>20</v>
      </c>
      <c r="L49" s="81">
        <v>51.2</v>
      </c>
      <c r="M49" s="80">
        <v>20</v>
      </c>
      <c r="N49" s="80">
        <v>1</v>
      </c>
      <c r="O49" s="80">
        <v>15</v>
      </c>
      <c r="P49" s="80">
        <v>1</v>
      </c>
      <c r="Q49" s="80">
        <v>0</v>
      </c>
      <c r="R49" s="139">
        <v>3.1269113407521983E-2</v>
      </c>
      <c r="S49" s="37">
        <v>10</v>
      </c>
      <c r="T49" s="139">
        <v>0</v>
      </c>
      <c r="U49" s="37">
        <v>0</v>
      </c>
      <c r="V49" s="88"/>
      <c r="W49" s="88"/>
      <c r="X49" s="88">
        <f t="shared" si="1"/>
        <v>90</v>
      </c>
      <c r="Y49" s="81">
        <f t="shared" si="2"/>
        <v>1.27</v>
      </c>
      <c r="Z49" s="33" t="s">
        <v>83</v>
      </c>
    </row>
    <row r="50" spans="1:26" ht="22.5" customHeight="1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138">
        <v>0</v>
      </c>
      <c r="G50" s="80">
        <v>15</v>
      </c>
      <c r="H50" s="80">
        <v>0</v>
      </c>
      <c r="I50" s="80">
        <v>15</v>
      </c>
      <c r="J50" s="81">
        <v>96.53</v>
      </c>
      <c r="K50" s="80">
        <v>20</v>
      </c>
      <c r="L50" s="81">
        <v>52.34</v>
      </c>
      <c r="M50" s="80">
        <v>20</v>
      </c>
      <c r="N50" s="80">
        <v>0</v>
      </c>
      <c r="O50" s="80">
        <v>15</v>
      </c>
      <c r="P50" s="80">
        <v>0</v>
      </c>
      <c r="Q50" s="80">
        <v>5</v>
      </c>
      <c r="R50" s="139">
        <v>2.9116812968282349E-2</v>
      </c>
      <c r="S50" s="37">
        <v>10</v>
      </c>
      <c r="T50" s="139">
        <v>3.7732760179177631E-3</v>
      </c>
      <c r="U50" s="37">
        <v>0</v>
      </c>
      <c r="V50" s="88"/>
      <c r="W50" s="88"/>
      <c r="X50" s="88">
        <f t="shared" si="1"/>
        <v>95</v>
      </c>
      <c r="Y50" s="81">
        <f t="shared" si="2"/>
        <v>1.34</v>
      </c>
      <c r="Z50" s="33" t="s">
        <v>83</v>
      </c>
    </row>
    <row r="51" spans="1:26" ht="24.75" customHeight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138">
        <v>0</v>
      </c>
      <c r="G51" s="80">
        <v>15</v>
      </c>
      <c r="H51" s="80">
        <v>0</v>
      </c>
      <c r="I51" s="80">
        <v>15</v>
      </c>
      <c r="J51" s="81">
        <v>90.99</v>
      </c>
      <c r="K51" s="80">
        <v>15</v>
      </c>
      <c r="L51" s="81">
        <v>50.74</v>
      </c>
      <c r="M51" s="80">
        <v>20</v>
      </c>
      <c r="N51" s="80">
        <v>0</v>
      </c>
      <c r="O51" s="80">
        <v>15</v>
      </c>
      <c r="P51" s="80">
        <v>0</v>
      </c>
      <c r="Q51" s="80">
        <v>5</v>
      </c>
      <c r="R51" s="139">
        <v>5.7073157582619013E-3</v>
      </c>
      <c r="S51" s="37">
        <v>0</v>
      </c>
      <c r="T51" s="139">
        <v>1.8736233759232303E-2</v>
      </c>
      <c r="U51" s="37">
        <v>0</v>
      </c>
      <c r="V51" s="88"/>
      <c r="W51" s="88"/>
      <c r="X51" s="88">
        <f t="shared" si="1"/>
        <v>100</v>
      </c>
      <c r="Y51" s="81">
        <f t="shared" si="2"/>
        <v>1.41</v>
      </c>
      <c r="Z51" s="33" t="s">
        <v>83</v>
      </c>
    </row>
    <row r="52" spans="1:26" ht="22.5" customHeight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138">
        <v>0</v>
      </c>
      <c r="G52" s="80">
        <v>15</v>
      </c>
      <c r="H52" s="80">
        <v>0</v>
      </c>
      <c r="I52" s="80">
        <v>15</v>
      </c>
      <c r="J52" s="81">
        <v>96.99</v>
      </c>
      <c r="K52" s="80">
        <v>20</v>
      </c>
      <c r="L52" s="81">
        <v>51.15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39">
        <v>1.1584245105012065E-2</v>
      </c>
      <c r="S52" s="37">
        <v>0</v>
      </c>
      <c r="T52" s="139">
        <v>4.2924716725611127E-3</v>
      </c>
      <c r="U52" s="37">
        <v>0</v>
      </c>
      <c r="V52" s="88"/>
      <c r="W52" s="88"/>
      <c r="X52" s="88">
        <f t="shared" si="1"/>
        <v>105</v>
      </c>
      <c r="Y52" s="81">
        <f t="shared" si="2"/>
        <v>1.48</v>
      </c>
      <c r="Z52" s="33" t="s">
        <v>82</v>
      </c>
    </row>
    <row r="53" spans="1:26" ht="22.5" customHeight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138">
        <v>0</v>
      </c>
      <c r="G53" s="80">
        <v>15</v>
      </c>
      <c r="H53" s="80">
        <v>0</v>
      </c>
      <c r="I53" s="80">
        <v>15</v>
      </c>
      <c r="J53" s="81">
        <v>91.73</v>
      </c>
      <c r="K53" s="80">
        <v>15</v>
      </c>
      <c r="L53" s="81">
        <v>50.25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39">
        <v>1.0989918054625269E-2</v>
      </c>
      <c r="S53" s="37">
        <v>0</v>
      </c>
      <c r="T53" s="139">
        <v>0</v>
      </c>
      <c r="U53" s="37">
        <v>0</v>
      </c>
      <c r="V53" s="88"/>
      <c r="W53" s="88"/>
      <c r="X53" s="88">
        <f t="shared" si="1"/>
        <v>90</v>
      </c>
      <c r="Y53" s="81">
        <f t="shared" si="2"/>
        <v>1.27</v>
      </c>
      <c r="Z53" s="33" t="s">
        <v>83</v>
      </c>
    </row>
    <row r="54" spans="1:26" ht="22.5" customHeight="1" x14ac:dyDescent="0.25">
      <c r="A54" s="118" t="s">
        <v>235</v>
      </c>
      <c r="B54" s="87">
        <f t="shared" si="3"/>
        <v>41</v>
      </c>
      <c r="C54" s="90" t="s">
        <v>157</v>
      </c>
      <c r="D54" s="80">
        <v>0</v>
      </c>
      <c r="E54" s="80">
        <v>15</v>
      </c>
      <c r="F54" s="138">
        <v>0</v>
      </c>
      <c r="G54" s="80">
        <v>15</v>
      </c>
      <c r="H54" s="80">
        <v>0</v>
      </c>
      <c r="I54" s="80">
        <v>15</v>
      </c>
      <c r="J54" s="81">
        <v>93.97</v>
      </c>
      <c r="K54" s="80">
        <v>15</v>
      </c>
      <c r="L54" s="81">
        <v>44.27</v>
      </c>
      <c r="M54" s="80">
        <v>20</v>
      </c>
      <c r="N54" s="80">
        <v>0</v>
      </c>
      <c r="O54" s="80">
        <v>15</v>
      </c>
      <c r="P54" s="80">
        <v>0</v>
      </c>
      <c r="Q54" s="80">
        <v>5</v>
      </c>
      <c r="R54" s="139">
        <v>0</v>
      </c>
      <c r="S54" s="37">
        <v>0</v>
      </c>
      <c r="T54" s="139">
        <v>7.3569098494148709E-4</v>
      </c>
      <c r="U54" s="37">
        <v>0</v>
      </c>
      <c r="V54" s="88"/>
      <c r="W54" s="88"/>
      <c r="X54" s="88">
        <f t="shared" si="1"/>
        <v>100</v>
      </c>
      <c r="Y54" s="81">
        <f t="shared" si="2"/>
        <v>1.41</v>
      </c>
      <c r="Z54" s="33" t="s">
        <v>83</v>
      </c>
    </row>
    <row r="55" spans="1:26" ht="22.5" customHeight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138">
        <v>0</v>
      </c>
      <c r="G55" s="80">
        <v>15</v>
      </c>
      <c r="H55" s="80">
        <v>0</v>
      </c>
      <c r="I55" s="80">
        <v>15</v>
      </c>
      <c r="J55" s="81">
        <v>94.12</v>
      </c>
      <c r="K55" s="80">
        <v>15</v>
      </c>
      <c r="L55" s="81">
        <v>48.59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39">
        <v>3.6651481016162342E-2</v>
      </c>
      <c r="S55" s="37">
        <v>10</v>
      </c>
      <c r="T55" s="139">
        <v>0</v>
      </c>
      <c r="U55" s="37">
        <v>0</v>
      </c>
      <c r="V55" s="88"/>
      <c r="W55" s="88"/>
      <c r="X55" s="88">
        <f t="shared" si="1"/>
        <v>90</v>
      </c>
      <c r="Y55" s="81">
        <f t="shared" si="2"/>
        <v>1.27</v>
      </c>
      <c r="Z55" s="33" t="s">
        <v>83</v>
      </c>
    </row>
    <row r="56" spans="1:26" ht="22.5" customHeight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138">
        <v>0</v>
      </c>
      <c r="G56" s="80">
        <v>15</v>
      </c>
      <c r="H56" s="80">
        <v>0</v>
      </c>
      <c r="I56" s="80">
        <v>15</v>
      </c>
      <c r="J56" s="81">
        <v>93.66</v>
      </c>
      <c r="K56" s="80">
        <v>15</v>
      </c>
      <c r="L56" s="81">
        <v>50.89</v>
      </c>
      <c r="M56" s="80">
        <v>20</v>
      </c>
      <c r="N56" s="80">
        <v>0</v>
      </c>
      <c r="O56" s="80">
        <v>15</v>
      </c>
      <c r="P56" s="80">
        <v>0</v>
      </c>
      <c r="Q56" s="80">
        <v>5</v>
      </c>
      <c r="R56" s="139">
        <v>0</v>
      </c>
      <c r="S56" s="37">
        <v>0</v>
      </c>
      <c r="T56" s="139">
        <v>6.292821298227321E-3</v>
      </c>
      <c r="U56" s="37">
        <v>0</v>
      </c>
      <c r="V56" s="88"/>
      <c r="W56" s="88"/>
      <c r="X56" s="88">
        <f t="shared" si="1"/>
        <v>100</v>
      </c>
      <c r="Y56" s="81">
        <f t="shared" si="2"/>
        <v>1.41</v>
      </c>
      <c r="Z56" s="33" t="s">
        <v>83</v>
      </c>
    </row>
    <row r="57" spans="1:26" ht="33.75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1</v>
      </c>
      <c r="E57" s="80">
        <v>15</v>
      </c>
      <c r="F57" s="138">
        <v>-3.619817778373037E-2</v>
      </c>
      <c r="G57" s="80">
        <v>15</v>
      </c>
      <c r="H57" s="80">
        <v>0</v>
      </c>
      <c r="I57" s="80">
        <v>15</v>
      </c>
      <c r="J57" s="81">
        <v>52.6</v>
      </c>
      <c r="K57" s="80">
        <v>0</v>
      </c>
      <c r="L57" s="81">
        <v>38.729999999999997</v>
      </c>
      <c r="M57" s="80">
        <v>0</v>
      </c>
      <c r="N57" s="80">
        <v>4</v>
      </c>
      <c r="O57" s="80">
        <v>0</v>
      </c>
      <c r="P57" s="80">
        <v>0</v>
      </c>
      <c r="Q57" s="80">
        <v>5</v>
      </c>
      <c r="R57" s="139">
        <v>0</v>
      </c>
      <c r="S57" s="37">
        <v>0</v>
      </c>
      <c r="T57" s="139">
        <v>2.8509568372381149E-2</v>
      </c>
      <c r="U57" s="37">
        <v>10</v>
      </c>
      <c r="V57" s="88"/>
      <c r="W57" s="88"/>
      <c r="X57" s="88">
        <f t="shared" si="1"/>
        <v>40</v>
      </c>
      <c r="Y57" s="81">
        <f t="shared" si="2"/>
        <v>0.56000000000000005</v>
      </c>
      <c r="Z57" s="33" t="s">
        <v>84</v>
      </c>
    </row>
    <row r="58" spans="1:26" ht="22.5" customHeight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138">
        <v>0</v>
      </c>
      <c r="G58" s="80">
        <v>15</v>
      </c>
      <c r="H58" s="80">
        <v>0</v>
      </c>
      <c r="I58" s="80">
        <v>15</v>
      </c>
      <c r="J58" s="81">
        <v>92.6</v>
      </c>
      <c r="K58" s="80">
        <v>15</v>
      </c>
      <c r="L58" s="81">
        <v>48.4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39">
        <v>3.7526157627589454E-3</v>
      </c>
      <c r="S58" s="37">
        <v>0</v>
      </c>
      <c r="T58" s="139">
        <v>3.1574823862153718E-2</v>
      </c>
      <c r="U58" s="37">
        <v>10</v>
      </c>
      <c r="V58" s="88"/>
      <c r="W58" s="88"/>
      <c r="X58" s="88">
        <f t="shared" si="1"/>
        <v>90</v>
      </c>
      <c r="Y58" s="81">
        <f t="shared" si="2"/>
        <v>1.27</v>
      </c>
      <c r="Z58" s="33" t="s">
        <v>83</v>
      </c>
    </row>
    <row r="59" spans="1:26" ht="22.5" customHeight="1" x14ac:dyDescent="0.25">
      <c r="A59" s="118" t="s">
        <v>240</v>
      </c>
      <c r="B59" s="87">
        <f t="shared" si="3"/>
        <v>46</v>
      </c>
      <c r="C59" s="83" t="s">
        <v>162</v>
      </c>
      <c r="D59" s="80">
        <v>1</v>
      </c>
      <c r="E59" s="80">
        <v>15</v>
      </c>
      <c r="F59" s="138">
        <v>5.9028849230548773E-4</v>
      </c>
      <c r="G59" s="80">
        <v>15</v>
      </c>
      <c r="H59" s="80">
        <v>0</v>
      </c>
      <c r="I59" s="80">
        <v>15</v>
      </c>
      <c r="J59" s="81">
        <v>97.84</v>
      </c>
      <c r="K59" s="80">
        <v>20</v>
      </c>
      <c r="L59" s="81">
        <v>48.18</v>
      </c>
      <c r="M59" s="80">
        <v>20</v>
      </c>
      <c r="N59" s="80">
        <v>1</v>
      </c>
      <c r="O59" s="80">
        <v>15</v>
      </c>
      <c r="P59" s="80">
        <v>0</v>
      </c>
      <c r="Q59" s="80">
        <v>5</v>
      </c>
      <c r="R59" s="139">
        <v>0</v>
      </c>
      <c r="S59" s="37">
        <v>0</v>
      </c>
      <c r="T59" s="139">
        <v>1.2348549104871997E-2</v>
      </c>
      <c r="U59" s="37">
        <v>0</v>
      </c>
      <c r="V59" s="88"/>
      <c r="W59" s="88"/>
      <c r="X59" s="88">
        <f t="shared" si="1"/>
        <v>105</v>
      </c>
      <c r="Y59" s="81">
        <f t="shared" si="2"/>
        <v>1.48</v>
      </c>
      <c r="Z59" s="33" t="s">
        <v>82</v>
      </c>
    </row>
    <row r="60" spans="1:26" ht="24.75" customHeight="1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138">
        <v>0</v>
      </c>
      <c r="G60" s="80">
        <v>15</v>
      </c>
      <c r="H60" s="80">
        <v>0</v>
      </c>
      <c r="I60" s="80">
        <v>15</v>
      </c>
      <c r="J60" s="81">
        <v>94.92</v>
      </c>
      <c r="K60" s="80">
        <v>15</v>
      </c>
      <c r="L60" s="81">
        <v>53.73</v>
      </c>
      <c r="M60" s="80">
        <v>20</v>
      </c>
      <c r="N60" s="80">
        <v>1</v>
      </c>
      <c r="O60" s="80">
        <v>15</v>
      </c>
      <c r="P60" s="80">
        <v>0</v>
      </c>
      <c r="Q60" s="80">
        <v>5</v>
      </c>
      <c r="R60" s="139">
        <v>4.9028336316991562E-3</v>
      </c>
      <c r="S60" s="37">
        <v>0</v>
      </c>
      <c r="T60" s="139">
        <v>2.1630709539063424E-3</v>
      </c>
      <c r="U60" s="37">
        <v>0</v>
      </c>
      <c r="V60" s="88"/>
      <c r="W60" s="88"/>
      <c r="X60" s="88">
        <f t="shared" si="1"/>
        <v>100</v>
      </c>
      <c r="Y60" s="81">
        <f t="shared" si="2"/>
        <v>1.41</v>
      </c>
      <c r="Z60" s="33" t="s">
        <v>83</v>
      </c>
    </row>
    <row r="61" spans="1:26" ht="33.75" customHeight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138">
        <v>0</v>
      </c>
      <c r="G61" s="80">
        <v>15</v>
      </c>
      <c r="H61" s="80">
        <v>0</v>
      </c>
      <c r="I61" s="80">
        <v>15</v>
      </c>
      <c r="J61" s="81">
        <v>77.290000000000006</v>
      </c>
      <c r="K61" s="80">
        <v>0</v>
      </c>
      <c r="L61" s="81">
        <v>53.33</v>
      </c>
      <c r="M61" s="80">
        <v>20</v>
      </c>
      <c r="N61" s="80">
        <v>1</v>
      </c>
      <c r="O61" s="80">
        <v>15</v>
      </c>
      <c r="P61" s="80">
        <v>0</v>
      </c>
      <c r="Q61" s="80">
        <v>5</v>
      </c>
      <c r="R61" s="139">
        <v>0</v>
      </c>
      <c r="S61" s="37">
        <v>0</v>
      </c>
      <c r="T61" s="139">
        <v>2.090527778492576E-3</v>
      </c>
      <c r="U61" s="37">
        <v>0</v>
      </c>
      <c r="V61" s="88"/>
      <c r="W61" s="88"/>
      <c r="X61" s="88">
        <f t="shared" si="1"/>
        <v>85</v>
      </c>
      <c r="Y61" s="81">
        <f t="shared" si="2"/>
        <v>1.2</v>
      </c>
      <c r="Z61" s="33" t="s">
        <v>83</v>
      </c>
    </row>
    <row r="62" spans="1:26" ht="22.5" customHeight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138">
        <v>0</v>
      </c>
      <c r="G62" s="80">
        <v>15</v>
      </c>
      <c r="H62" s="80">
        <v>0</v>
      </c>
      <c r="I62" s="80">
        <v>15</v>
      </c>
      <c r="J62" s="81">
        <v>85.9</v>
      </c>
      <c r="K62" s="80">
        <v>0</v>
      </c>
      <c r="L62" s="81">
        <v>51.96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39">
        <v>9.2389926427049796E-2</v>
      </c>
      <c r="S62" s="37">
        <v>20</v>
      </c>
      <c r="T62" s="139">
        <v>1.3522145049649841E-2</v>
      </c>
      <c r="U62" s="37">
        <v>0</v>
      </c>
      <c r="V62" s="88"/>
      <c r="W62" s="88"/>
      <c r="X62" s="88">
        <f t="shared" si="1"/>
        <v>65</v>
      </c>
      <c r="Y62" s="81">
        <f t="shared" si="2"/>
        <v>0.92</v>
      </c>
      <c r="Z62" s="33" t="s">
        <v>81</v>
      </c>
    </row>
    <row r="63" spans="1:26" ht="22.5" customHeight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138">
        <v>0</v>
      </c>
      <c r="G63" s="80">
        <v>15</v>
      </c>
      <c r="H63" s="80">
        <v>0</v>
      </c>
      <c r="I63" s="80">
        <v>15</v>
      </c>
      <c r="J63" s="81">
        <v>88.08</v>
      </c>
      <c r="K63" s="80">
        <v>0</v>
      </c>
      <c r="L63" s="81">
        <v>47.51</v>
      </c>
      <c r="M63" s="80">
        <v>20</v>
      </c>
      <c r="N63" s="80">
        <v>3</v>
      </c>
      <c r="O63" s="80">
        <v>0</v>
      </c>
      <c r="P63" s="80">
        <v>0</v>
      </c>
      <c r="Q63" s="80">
        <v>5</v>
      </c>
      <c r="R63" s="139">
        <v>6.115711260862066E-2</v>
      </c>
      <c r="S63" s="37">
        <v>20</v>
      </c>
      <c r="T63" s="139">
        <v>1.7302082899643731E-2</v>
      </c>
      <c r="U63" s="37">
        <v>0</v>
      </c>
      <c r="V63" s="88"/>
      <c r="W63" s="88"/>
      <c r="X63" s="88">
        <f t="shared" si="1"/>
        <v>50</v>
      </c>
      <c r="Y63" s="81">
        <f t="shared" si="2"/>
        <v>0.7</v>
      </c>
      <c r="Z63" s="33" t="s">
        <v>84</v>
      </c>
    </row>
    <row r="64" spans="1:26" ht="22.5" customHeight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138">
        <v>0</v>
      </c>
      <c r="G64" s="80">
        <v>15</v>
      </c>
      <c r="H64" s="80">
        <v>0</v>
      </c>
      <c r="I64" s="80">
        <v>15</v>
      </c>
      <c r="J64" s="81">
        <v>93.45</v>
      </c>
      <c r="K64" s="80">
        <v>15</v>
      </c>
      <c r="L64" s="81">
        <v>48.66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39">
        <v>8.6007268880782216E-3</v>
      </c>
      <c r="S64" s="37">
        <v>0</v>
      </c>
      <c r="T64" s="139">
        <v>1.1694580434595898E-3</v>
      </c>
      <c r="U64" s="37">
        <v>0</v>
      </c>
      <c r="V64" s="88"/>
      <c r="W64" s="88"/>
      <c r="X64" s="88">
        <f t="shared" si="1"/>
        <v>100</v>
      </c>
      <c r="Y64" s="81">
        <f t="shared" si="2"/>
        <v>1.41</v>
      </c>
      <c r="Z64" s="33" t="s">
        <v>83</v>
      </c>
    </row>
    <row r="65" spans="1:26" ht="22.5" customHeight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138">
        <v>0</v>
      </c>
      <c r="G65" s="80">
        <v>15</v>
      </c>
      <c r="H65" s="80">
        <v>0</v>
      </c>
      <c r="I65" s="80">
        <v>15</v>
      </c>
      <c r="J65" s="81">
        <v>98.6</v>
      </c>
      <c r="K65" s="80">
        <v>20</v>
      </c>
      <c r="L65" s="81">
        <v>48.57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39">
        <v>4.1937430734652866E-3</v>
      </c>
      <c r="S65" s="37">
        <v>0</v>
      </c>
      <c r="T65" s="139">
        <v>1.8182684440025466E-3</v>
      </c>
      <c r="U65" s="37">
        <v>0</v>
      </c>
      <c r="V65" s="88"/>
      <c r="W65" s="88"/>
      <c r="X65" s="88">
        <f t="shared" si="1"/>
        <v>105</v>
      </c>
      <c r="Y65" s="81">
        <f t="shared" si="2"/>
        <v>1.48</v>
      </c>
      <c r="Z65" s="33" t="s">
        <v>82</v>
      </c>
    </row>
    <row r="66" spans="1:26" ht="22.5" customHeight="1" x14ac:dyDescent="0.25">
      <c r="A66" s="118" t="s">
        <v>247</v>
      </c>
      <c r="B66" s="87">
        <f t="shared" si="3"/>
        <v>53</v>
      </c>
      <c r="C66" s="83" t="s">
        <v>169</v>
      </c>
      <c r="D66" s="80">
        <v>1</v>
      </c>
      <c r="E66" s="80">
        <v>15</v>
      </c>
      <c r="F66" s="138">
        <v>5.9078105025786966E-4</v>
      </c>
      <c r="G66" s="80">
        <v>15</v>
      </c>
      <c r="H66" s="80">
        <v>0</v>
      </c>
      <c r="I66" s="80">
        <v>15</v>
      </c>
      <c r="J66" s="81">
        <v>92.47</v>
      </c>
      <c r="K66" s="80">
        <v>15</v>
      </c>
      <c r="L66" s="81">
        <v>45.58</v>
      </c>
      <c r="M66" s="80">
        <v>20</v>
      </c>
      <c r="N66" s="80">
        <v>3</v>
      </c>
      <c r="O66" s="80">
        <v>0</v>
      </c>
      <c r="P66" s="80">
        <v>0</v>
      </c>
      <c r="Q66" s="80">
        <v>5</v>
      </c>
      <c r="R66" s="139">
        <v>1.4803789946401478E-2</v>
      </c>
      <c r="S66" s="37">
        <v>0</v>
      </c>
      <c r="T66" s="139">
        <v>9.8520474072125476E-3</v>
      </c>
      <c r="U66" s="37">
        <v>0</v>
      </c>
      <c r="V66" s="88"/>
      <c r="W66" s="88"/>
      <c r="X66" s="88">
        <f t="shared" si="1"/>
        <v>85</v>
      </c>
      <c r="Y66" s="81">
        <f t="shared" si="2"/>
        <v>1.2</v>
      </c>
      <c r="Z66" s="33" t="s">
        <v>83</v>
      </c>
    </row>
    <row r="67" spans="1:26" ht="22.5" customHeight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138">
        <v>0</v>
      </c>
      <c r="G67" s="80">
        <v>15</v>
      </c>
      <c r="H67" s="80">
        <v>0</v>
      </c>
      <c r="I67" s="80">
        <v>15</v>
      </c>
      <c r="J67" s="81">
        <v>95.2</v>
      </c>
      <c r="K67" s="80">
        <v>20</v>
      </c>
      <c r="L67" s="81">
        <v>45</v>
      </c>
      <c r="M67" s="80">
        <v>20</v>
      </c>
      <c r="N67" s="80">
        <v>0</v>
      </c>
      <c r="O67" s="80">
        <v>15</v>
      </c>
      <c r="P67" s="80">
        <v>0</v>
      </c>
      <c r="Q67" s="80">
        <v>5</v>
      </c>
      <c r="R67" s="139">
        <v>6.4404868711369582E-3</v>
      </c>
      <c r="S67" s="37">
        <v>0</v>
      </c>
      <c r="T67" s="139">
        <v>2.4821950114704033E-2</v>
      </c>
      <c r="U67" s="37">
        <v>10</v>
      </c>
      <c r="V67" s="88"/>
      <c r="W67" s="88"/>
      <c r="X67" s="88">
        <f t="shared" si="1"/>
        <v>95</v>
      </c>
      <c r="Y67" s="81">
        <f t="shared" si="2"/>
        <v>1.34</v>
      </c>
      <c r="Z67" s="33" t="s">
        <v>83</v>
      </c>
    </row>
    <row r="68" spans="1:26" ht="24.75" customHeight="1" x14ac:dyDescent="0.25">
      <c r="A68" s="118" t="s">
        <v>249</v>
      </c>
      <c r="B68" s="87">
        <f t="shared" si="3"/>
        <v>55</v>
      </c>
      <c r="C68" s="83" t="s">
        <v>171</v>
      </c>
      <c r="D68" s="80">
        <v>0</v>
      </c>
      <c r="E68" s="80">
        <v>15</v>
      </c>
      <c r="F68" s="138">
        <v>0</v>
      </c>
      <c r="G68" s="80">
        <v>15</v>
      </c>
      <c r="H68" s="80">
        <v>0</v>
      </c>
      <c r="I68" s="80">
        <v>15</v>
      </c>
      <c r="J68" s="81">
        <v>84.55</v>
      </c>
      <c r="K68" s="80">
        <v>0</v>
      </c>
      <c r="L68" s="81">
        <v>45.77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39">
        <v>1.6044492360345987E-3</v>
      </c>
      <c r="S68" s="37">
        <v>0</v>
      </c>
      <c r="T68" s="139">
        <v>4.120724403224146E-3</v>
      </c>
      <c r="U68" s="37">
        <v>0</v>
      </c>
      <c r="V68" s="88"/>
      <c r="W68" s="88"/>
      <c r="X68" s="88">
        <f t="shared" si="1"/>
        <v>85</v>
      </c>
      <c r="Y68" s="81">
        <f t="shared" si="2"/>
        <v>1.2</v>
      </c>
      <c r="Z68" s="33" t="s">
        <v>83</v>
      </c>
    </row>
    <row r="69" spans="1:26" ht="22.5" customHeight="1" x14ac:dyDescent="0.25">
      <c r="A69" s="118" t="s">
        <v>250</v>
      </c>
      <c r="B69" s="87">
        <f t="shared" si="3"/>
        <v>56</v>
      </c>
      <c r="C69" s="83" t="s">
        <v>172</v>
      </c>
      <c r="D69" s="80">
        <v>1</v>
      </c>
      <c r="E69" s="80">
        <v>15</v>
      </c>
      <c r="F69" s="138">
        <v>3.3285505142909371E-3</v>
      </c>
      <c r="G69" s="80">
        <v>15</v>
      </c>
      <c r="H69" s="80">
        <v>0</v>
      </c>
      <c r="I69" s="80">
        <v>15</v>
      </c>
      <c r="J69" s="81">
        <v>98.1</v>
      </c>
      <c r="K69" s="80">
        <v>20</v>
      </c>
      <c r="L69" s="81">
        <v>49.32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39">
        <v>1.8996061511107481E-2</v>
      </c>
      <c r="S69" s="37">
        <v>0</v>
      </c>
      <c r="T69" s="139">
        <v>8.8941547798647817E-3</v>
      </c>
      <c r="U69" s="37">
        <v>0</v>
      </c>
      <c r="V69" s="88"/>
      <c r="W69" s="88"/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customHeight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138">
        <v>0</v>
      </c>
      <c r="G70" s="80">
        <v>15</v>
      </c>
      <c r="H70" s="80">
        <v>0</v>
      </c>
      <c r="I70" s="80">
        <v>15</v>
      </c>
      <c r="J70" s="81">
        <v>94.99</v>
      </c>
      <c r="K70" s="80">
        <v>15</v>
      </c>
      <c r="L70" s="81">
        <v>49.21</v>
      </c>
      <c r="M70" s="80">
        <v>20</v>
      </c>
      <c r="N70" s="80">
        <v>0</v>
      </c>
      <c r="O70" s="80">
        <v>15</v>
      </c>
      <c r="P70" s="80">
        <v>0</v>
      </c>
      <c r="Q70" s="80">
        <v>5</v>
      </c>
      <c r="R70" s="139">
        <v>3.7240368625277164E-3</v>
      </c>
      <c r="S70" s="37">
        <v>0</v>
      </c>
      <c r="T70" s="139">
        <v>4.968068643754619E-3</v>
      </c>
      <c r="U70" s="37">
        <v>0</v>
      </c>
      <c r="V70" s="88"/>
      <c r="W70" s="88"/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customHeight="1" x14ac:dyDescent="0.25">
      <c r="A71" s="118" t="s">
        <v>252</v>
      </c>
      <c r="B71" s="87">
        <f t="shared" si="3"/>
        <v>58</v>
      </c>
      <c r="C71" s="83" t="s">
        <v>174</v>
      </c>
      <c r="D71" s="80">
        <v>1</v>
      </c>
      <c r="E71" s="80">
        <v>15</v>
      </c>
      <c r="F71" s="138">
        <v>1.975719143474529E-3</v>
      </c>
      <c r="G71" s="80">
        <v>15</v>
      </c>
      <c r="H71" s="80">
        <v>0</v>
      </c>
      <c r="I71" s="80">
        <v>15</v>
      </c>
      <c r="J71" s="81">
        <v>96.57</v>
      </c>
      <c r="K71" s="80">
        <v>20</v>
      </c>
      <c r="L71" s="81">
        <v>48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39">
        <v>7.1314938006367609E-3</v>
      </c>
      <c r="S71" s="37">
        <v>0</v>
      </c>
      <c r="T71" s="139">
        <v>8.8553395628952793E-3</v>
      </c>
      <c r="U71" s="37">
        <v>0</v>
      </c>
      <c r="V71" s="88"/>
      <c r="W71" s="88"/>
      <c r="X71" s="88">
        <f t="shared" si="1"/>
        <v>105</v>
      </c>
      <c r="Y71" s="81">
        <f t="shared" si="2"/>
        <v>1.48</v>
      </c>
      <c r="Z71" s="33" t="s">
        <v>82</v>
      </c>
    </row>
    <row r="72" spans="1:26" ht="22.5" customHeight="1" x14ac:dyDescent="0.25">
      <c r="A72" s="118" t="s">
        <v>253</v>
      </c>
      <c r="B72" s="87">
        <f t="shared" si="3"/>
        <v>59</v>
      </c>
      <c r="C72" s="83" t="s">
        <v>175</v>
      </c>
      <c r="D72" s="80">
        <v>1</v>
      </c>
      <c r="E72" s="80">
        <v>15</v>
      </c>
      <c r="F72" s="138">
        <v>-1.191935102223886E-2</v>
      </c>
      <c r="G72" s="80">
        <v>15</v>
      </c>
      <c r="H72" s="80">
        <v>0</v>
      </c>
      <c r="I72" s="80">
        <v>15</v>
      </c>
      <c r="J72" s="81">
        <v>92.84</v>
      </c>
      <c r="K72" s="80">
        <v>15</v>
      </c>
      <c r="L72" s="81">
        <v>53.31</v>
      </c>
      <c r="M72" s="80">
        <v>20</v>
      </c>
      <c r="N72" s="80">
        <v>1</v>
      </c>
      <c r="O72" s="80">
        <v>15</v>
      </c>
      <c r="P72" s="80">
        <v>0</v>
      </c>
      <c r="Q72" s="80">
        <v>5</v>
      </c>
      <c r="R72" s="139">
        <v>1.032175143059217E-2</v>
      </c>
      <c r="S72" s="37">
        <v>0</v>
      </c>
      <c r="T72" s="139">
        <v>1.4009358966115862E-2</v>
      </c>
      <c r="U72" s="37">
        <v>0</v>
      </c>
      <c r="V72" s="88"/>
      <c r="W72" s="88"/>
      <c r="X72" s="88">
        <f t="shared" si="1"/>
        <v>100</v>
      </c>
      <c r="Y72" s="81">
        <f t="shared" si="2"/>
        <v>1.41</v>
      </c>
      <c r="Z72" s="33" t="s">
        <v>83</v>
      </c>
    </row>
    <row r="73" spans="1:26" ht="22.5" customHeight="1" x14ac:dyDescent="0.25">
      <c r="A73" s="118" t="s">
        <v>254</v>
      </c>
      <c r="B73" s="87">
        <f t="shared" si="3"/>
        <v>60</v>
      </c>
      <c r="C73" s="83" t="s">
        <v>176</v>
      </c>
      <c r="D73" s="80">
        <v>1</v>
      </c>
      <c r="E73" s="80">
        <v>15</v>
      </c>
      <c r="F73" s="138">
        <v>9.5141690579721473E-3</v>
      </c>
      <c r="G73" s="80">
        <v>15</v>
      </c>
      <c r="H73" s="80">
        <v>0</v>
      </c>
      <c r="I73" s="80">
        <v>15</v>
      </c>
      <c r="J73" s="81">
        <v>96.9</v>
      </c>
      <c r="K73" s="80">
        <v>20</v>
      </c>
      <c r="L73" s="81">
        <v>47.28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39">
        <v>1.9844031161483974E-2</v>
      </c>
      <c r="S73" s="37">
        <v>0</v>
      </c>
      <c r="T73" s="139">
        <v>1.5991552424546394E-2</v>
      </c>
      <c r="U73" s="37">
        <v>0</v>
      </c>
      <c r="V73" s="88"/>
      <c r="W73" s="88"/>
      <c r="X73" s="88">
        <f t="shared" si="1"/>
        <v>105</v>
      </c>
      <c r="Y73" s="81">
        <f t="shared" si="2"/>
        <v>1.48</v>
      </c>
      <c r="Z73" s="33" t="s">
        <v>82</v>
      </c>
    </row>
    <row r="74" spans="1:26" ht="22.5" customHeight="1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138">
        <v>0</v>
      </c>
      <c r="G74" s="80">
        <v>15</v>
      </c>
      <c r="H74" s="80">
        <v>0</v>
      </c>
      <c r="I74" s="80">
        <v>15</v>
      </c>
      <c r="J74" s="81">
        <v>98.27</v>
      </c>
      <c r="K74" s="80">
        <v>20</v>
      </c>
      <c r="L74" s="81">
        <v>51.76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39">
        <v>2.8494415758706184E-3</v>
      </c>
      <c r="S74" s="37">
        <v>0</v>
      </c>
      <c r="T74" s="139">
        <v>1.2682543112552442E-2</v>
      </c>
      <c r="U74" s="37">
        <v>0</v>
      </c>
      <c r="V74" s="88"/>
      <c r="W74" s="88"/>
      <c r="X74" s="88">
        <f t="shared" si="1"/>
        <v>105</v>
      </c>
      <c r="Y74" s="81">
        <f t="shared" si="2"/>
        <v>1.48</v>
      </c>
      <c r="Z74" s="33" t="s">
        <v>82</v>
      </c>
    </row>
    <row r="75" spans="1:26" ht="56.25" customHeight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138">
        <v>0</v>
      </c>
      <c r="G75" s="80">
        <v>15</v>
      </c>
      <c r="H75" s="80">
        <v>0</v>
      </c>
      <c r="I75" s="80">
        <v>15</v>
      </c>
      <c r="J75" s="81">
        <v>95.22</v>
      </c>
      <c r="K75" s="80">
        <v>20</v>
      </c>
      <c r="L75" s="81">
        <v>47.02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39">
        <v>1.6490907565003828E-2</v>
      </c>
      <c r="S75" s="37">
        <v>0</v>
      </c>
      <c r="T75" s="139">
        <v>1.6189975417030437E-2</v>
      </c>
      <c r="U75" s="37">
        <v>0</v>
      </c>
      <c r="V75" s="88"/>
      <c r="W75" s="88"/>
      <c r="X75" s="88">
        <f t="shared" si="1"/>
        <v>105</v>
      </c>
      <c r="Y75" s="81">
        <f t="shared" si="2"/>
        <v>1.48</v>
      </c>
      <c r="Z75" s="33" t="s">
        <v>82</v>
      </c>
    </row>
    <row r="76" spans="1:26" ht="24.75" customHeight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138">
        <v>1.8143944851073421E-5</v>
      </c>
      <c r="G76" s="80">
        <v>15</v>
      </c>
      <c r="H76" s="80">
        <v>0</v>
      </c>
      <c r="I76" s="80">
        <v>15</v>
      </c>
      <c r="J76" s="81">
        <v>91.14</v>
      </c>
      <c r="K76" s="80">
        <v>15</v>
      </c>
      <c r="L76" s="81">
        <v>47.01</v>
      </c>
      <c r="M76" s="80">
        <v>20</v>
      </c>
      <c r="N76" s="80">
        <v>1</v>
      </c>
      <c r="O76" s="80">
        <v>15</v>
      </c>
      <c r="P76" s="80">
        <v>0</v>
      </c>
      <c r="Q76" s="80">
        <v>5</v>
      </c>
      <c r="R76" s="139">
        <v>0</v>
      </c>
      <c r="S76" s="37">
        <v>0</v>
      </c>
      <c r="T76" s="139">
        <v>1.1554019041431742E-4</v>
      </c>
      <c r="U76" s="37">
        <v>0</v>
      </c>
      <c r="V76" s="88"/>
      <c r="W76" s="88"/>
      <c r="X76" s="88">
        <f t="shared" si="1"/>
        <v>100</v>
      </c>
      <c r="Y76" s="81">
        <f t="shared" si="2"/>
        <v>1.41</v>
      </c>
      <c r="Z76" s="33" t="s">
        <v>83</v>
      </c>
    </row>
    <row r="77" spans="1:26" ht="22.5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138">
        <v>0</v>
      </c>
      <c r="G77" s="80">
        <v>15</v>
      </c>
      <c r="H77" s="80">
        <v>0</v>
      </c>
      <c r="I77" s="80">
        <v>15</v>
      </c>
      <c r="J77" s="81">
        <v>71.849999999999994</v>
      </c>
      <c r="K77" s="80">
        <v>0</v>
      </c>
      <c r="L77" s="81">
        <v>47.54</v>
      </c>
      <c r="M77" s="80">
        <v>20</v>
      </c>
      <c r="N77" s="80">
        <v>1</v>
      </c>
      <c r="O77" s="80">
        <v>15</v>
      </c>
      <c r="P77" s="80">
        <v>0</v>
      </c>
      <c r="Q77" s="80">
        <v>5</v>
      </c>
      <c r="R77" s="139">
        <v>0.11950634985254839</v>
      </c>
      <c r="S77" s="37">
        <v>20</v>
      </c>
      <c r="T77" s="139">
        <v>9.6666451529624376E-3</v>
      </c>
      <c r="U77" s="37">
        <v>0</v>
      </c>
      <c r="V77" s="88"/>
      <c r="W77" s="88"/>
      <c r="X77" s="88">
        <f t="shared" si="1"/>
        <v>65</v>
      </c>
      <c r="Y77" s="81">
        <f t="shared" si="2"/>
        <v>0.92</v>
      </c>
      <c r="Z77" s="33" t="s">
        <v>81</v>
      </c>
    </row>
    <row r="78" spans="1:26" ht="22.5" customHeight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138">
        <v>0</v>
      </c>
      <c r="G78" s="80">
        <v>15</v>
      </c>
      <c r="H78" s="80">
        <v>0</v>
      </c>
      <c r="I78" s="80">
        <v>15</v>
      </c>
      <c r="J78" s="81">
        <v>95.34</v>
      </c>
      <c r="K78" s="80">
        <v>20</v>
      </c>
      <c r="L78" s="81">
        <v>53.18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39">
        <v>7.9506881631568327E-3</v>
      </c>
      <c r="S78" s="37">
        <v>0</v>
      </c>
      <c r="T78" s="139">
        <v>0</v>
      </c>
      <c r="U78" s="37">
        <v>0</v>
      </c>
      <c r="V78" s="88"/>
      <c r="W78" s="88"/>
      <c r="X78" s="88">
        <f t="shared" si="1"/>
        <v>105</v>
      </c>
      <c r="Y78" s="81">
        <f t="shared" si="2"/>
        <v>1.48</v>
      </c>
      <c r="Z78" s="33" t="s">
        <v>82</v>
      </c>
    </row>
    <row r="79" spans="1:26" ht="22.5" customHeight="1" x14ac:dyDescent="0.25">
      <c r="A79" s="118" t="s">
        <v>260</v>
      </c>
      <c r="B79" s="87">
        <f t="shared" si="3"/>
        <v>66</v>
      </c>
      <c r="C79" s="83" t="s">
        <v>182</v>
      </c>
      <c r="D79" s="80">
        <v>1</v>
      </c>
      <c r="E79" s="80">
        <v>15</v>
      </c>
      <c r="F79" s="138">
        <v>1.3970153380029592E-5</v>
      </c>
      <c r="G79" s="80">
        <v>15</v>
      </c>
      <c r="H79" s="80">
        <v>0</v>
      </c>
      <c r="I79" s="80">
        <v>15</v>
      </c>
      <c r="J79" s="81">
        <v>99.04</v>
      </c>
      <c r="K79" s="80">
        <v>20</v>
      </c>
      <c r="L79" s="81">
        <v>50.49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39">
        <v>1.7924128902197259E-2</v>
      </c>
      <c r="S79" s="37">
        <v>0</v>
      </c>
      <c r="T79" s="139">
        <v>4.4566030975428661E-3</v>
      </c>
      <c r="U79" s="37">
        <v>0</v>
      </c>
      <c r="V79" s="88"/>
      <c r="W79" s="88"/>
      <c r="X79" s="88">
        <f t="shared" ref="X79:X84" si="4">E79+G79+I79+K79+M79+O79+Q79-S79-U79-W79</f>
        <v>105</v>
      </c>
      <c r="Y79" s="81">
        <f t="shared" ref="Y79:Y84" si="5">ROUND(X79/71,2)</f>
        <v>1.48</v>
      </c>
      <c r="Z79" s="33" t="s">
        <v>82</v>
      </c>
    </row>
    <row r="80" spans="1:26" ht="22.5" customHeight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138">
        <v>0</v>
      </c>
      <c r="G80" s="80">
        <v>15</v>
      </c>
      <c r="H80" s="80">
        <v>0</v>
      </c>
      <c r="I80" s="80">
        <v>15</v>
      </c>
      <c r="J80" s="81">
        <v>91.35</v>
      </c>
      <c r="K80" s="80">
        <v>15</v>
      </c>
      <c r="L80" s="81">
        <v>46.67</v>
      </c>
      <c r="M80" s="80">
        <v>20</v>
      </c>
      <c r="N80" s="80">
        <v>2</v>
      </c>
      <c r="O80" s="80">
        <v>5</v>
      </c>
      <c r="P80" s="80">
        <v>0</v>
      </c>
      <c r="Q80" s="80">
        <v>5</v>
      </c>
      <c r="R80" s="139">
        <v>1.394751065247175E-2</v>
      </c>
      <c r="S80" s="37">
        <v>0</v>
      </c>
      <c r="T80" s="139">
        <v>0</v>
      </c>
      <c r="U80" s="37">
        <v>0</v>
      </c>
      <c r="V80" s="88"/>
      <c r="W80" s="88"/>
      <c r="X80" s="88">
        <f t="shared" si="4"/>
        <v>90</v>
      </c>
      <c r="Y80" s="81">
        <f t="shared" si="5"/>
        <v>1.27</v>
      </c>
      <c r="Z80" s="33" t="s">
        <v>83</v>
      </c>
    </row>
    <row r="81" spans="1:26" ht="22.5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138">
        <v>0</v>
      </c>
      <c r="G81" s="80">
        <v>15</v>
      </c>
      <c r="H81" s="80">
        <v>0</v>
      </c>
      <c r="I81" s="80">
        <v>15</v>
      </c>
      <c r="J81" s="81">
        <v>93.92</v>
      </c>
      <c r="K81" s="80">
        <v>15</v>
      </c>
      <c r="L81" s="81">
        <v>43.81</v>
      </c>
      <c r="M81" s="80">
        <v>20</v>
      </c>
      <c r="N81" s="80">
        <v>1</v>
      </c>
      <c r="O81" s="80">
        <v>15</v>
      </c>
      <c r="P81" s="80">
        <v>0</v>
      </c>
      <c r="Q81" s="80">
        <v>5</v>
      </c>
      <c r="R81" s="139">
        <v>0</v>
      </c>
      <c r="S81" s="37">
        <v>0</v>
      </c>
      <c r="T81" s="139">
        <v>2.4797450029207833E-2</v>
      </c>
      <c r="U81" s="37">
        <v>10</v>
      </c>
      <c r="V81" s="88"/>
      <c r="W81" s="88"/>
      <c r="X81" s="88">
        <f t="shared" si="4"/>
        <v>90</v>
      </c>
      <c r="Y81" s="81">
        <f t="shared" si="5"/>
        <v>1.27</v>
      </c>
      <c r="Z81" s="33" t="s">
        <v>83</v>
      </c>
    </row>
    <row r="82" spans="1:26" ht="24.75" customHeight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138">
        <v>0</v>
      </c>
      <c r="G82" s="80">
        <v>15</v>
      </c>
      <c r="H82" s="80">
        <v>0</v>
      </c>
      <c r="I82" s="80">
        <v>15</v>
      </c>
      <c r="J82" s="81">
        <v>91.9</v>
      </c>
      <c r="K82" s="80">
        <v>15</v>
      </c>
      <c r="L82" s="81">
        <v>49.57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39">
        <v>2.2121475184355196E-2</v>
      </c>
      <c r="S82" s="37">
        <v>10</v>
      </c>
      <c r="T82" s="139">
        <v>2.9898920649067406E-3</v>
      </c>
      <c r="U82" s="37">
        <v>0</v>
      </c>
      <c r="V82" s="88"/>
      <c r="W82" s="88"/>
      <c r="X82" s="88">
        <f t="shared" si="4"/>
        <v>90</v>
      </c>
      <c r="Y82" s="81">
        <f t="shared" si="5"/>
        <v>1.27</v>
      </c>
      <c r="Z82" s="33" t="s">
        <v>83</v>
      </c>
    </row>
    <row r="83" spans="1:26" ht="22.5" customHeight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138">
        <v>0</v>
      </c>
      <c r="G83" s="80">
        <v>15</v>
      </c>
      <c r="H83" s="80">
        <v>0</v>
      </c>
      <c r="I83" s="80">
        <v>15</v>
      </c>
      <c r="J83" s="81">
        <v>79.16</v>
      </c>
      <c r="K83" s="80">
        <v>0</v>
      </c>
      <c r="L83" s="81">
        <v>48.2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39">
        <v>2.4566523012919714E-2</v>
      </c>
      <c r="S83" s="37">
        <v>10</v>
      </c>
      <c r="T83" s="139">
        <v>0</v>
      </c>
      <c r="U83" s="37">
        <v>0</v>
      </c>
      <c r="V83" s="88"/>
      <c r="W83" s="88"/>
      <c r="X83" s="88">
        <f t="shared" si="4"/>
        <v>75</v>
      </c>
      <c r="Y83" s="81">
        <f t="shared" si="5"/>
        <v>1.06</v>
      </c>
      <c r="Z83" s="33" t="s">
        <v>81</v>
      </c>
    </row>
    <row r="84" spans="1:26" ht="22.5" customHeight="1" x14ac:dyDescent="0.25">
      <c r="A84" s="118" t="s">
        <v>265</v>
      </c>
      <c r="B84" s="87">
        <f t="shared" si="3"/>
        <v>71</v>
      </c>
      <c r="C84" s="83" t="s">
        <v>187</v>
      </c>
      <c r="D84" s="80">
        <v>0</v>
      </c>
      <c r="E84" s="80">
        <v>15</v>
      </c>
      <c r="F84" s="138">
        <v>0</v>
      </c>
      <c r="G84" s="80">
        <v>15</v>
      </c>
      <c r="H84" s="80">
        <v>0</v>
      </c>
      <c r="I84" s="80">
        <v>15</v>
      </c>
      <c r="J84" s="81">
        <v>90.98</v>
      </c>
      <c r="K84" s="80">
        <v>15</v>
      </c>
      <c r="L84" s="81">
        <v>46.69</v>
      </c>
      <c r="M84" s="80">
        <v>20</v>
      </c>
      <c r="N84" s="80">
        <v>0</v>
      </c>
      <c r="O84" s="80">
        <v>15</v>
      </c>
      <c r="P84" s="80">
        <v>0</v>
      </c>
      <c r="Q84" s="80">
        <v>5</v>
      </c>
      <c r="R84" s="139">
        <v>0</v>
      </c>
      <c r="S84" s="37">
        <v>0</v>
      </c>
      <c r="T84" s="139">
        <v>2.4463169887188652E-2</v>
      </c>
      <c r="U84" s="37">
        <v>10</v>
      </c>
      <c r="V84" s="88"/>
      <c r="W84" s="88"/>
      <c r="X84" s="88">
        <f t="shared" si="4"/>
        <v>90</v>
      </c>
      <c r="Y84" s="81">
        <f t="shared" si="5"/>
        <v>1.27</v>
      </c>
      <c r="Z84" s="33" t="s">
        <v>83</v>
      </c>
    </row>
    <row r="85" spans="1:26" ht="15" customHeight="1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t="15" hidden="1" customHeight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  <row r="90" spans="1:26" ht="15" customHeight="1" x14ac:dyDescent="0.25"/>
  </sheetData>
  <autoFilter ref="B12:Z84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104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108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79" activePane="bottomRight" state="frozen"/>
      <selection pane="topRight" activeCell="C1" sqref="C1"/>
      <selection pane="bottomLeft" activeCell="A13" sqref="A13"/>
      <selection pane="bottomRight" activeCell="I14" sqref="I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109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111</v>
      </c>
    </row>
    <row r="11" spans="1:24" ht="114" customHeight="1" x14ac:dyDescent="0.25">
      <c r="A11" s="145"/>
      <c r="B11" s="147"/>
      <c r="C11" s="164" t="s">
        <v>90</v>
      </c>
      <c r="D11" s="164"/>
      <c r="E11" s="165" t="s">
        <v>91</v>
      </c>
      <c r="F11" s="165"/>
      <c r="G11" s="165" t="s">
        <v>80</v>
      </c>
      <c r="H11" s="165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7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109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112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113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114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view="pageBreakPreview" zoomScaleNormal="100" zoomScaleSheetLayoutView="100"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115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116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37" sqref="W37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4" ht="15" customHeight="1" x14ac:dyDescent="0.3">
      <c r="A8" s="142" t="s">
        <v>115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4" ht="6.75" customHeight="1" x14ac:dyDescent="0.3">
      <c r="C9" s="9"/>
    </row>
    <row r="10" spans="1:24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116</v>
      </c>
    </row>
    <row r="11" spans="1:24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4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hidden="1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hidden="1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hidden="1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hidden="1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hidden="1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hidden="1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hidden="1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hidden="1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hidden="1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hidden="1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hidden="1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hidden="1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hidden="1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hidden="1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hidden="1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hidden="1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hidden="1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hidden="1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hidden="1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hidden="1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hidden="1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hidden="1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hidden="1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hidden="1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hidden="1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hidden="1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hidden="1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hidden="1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hidden="1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hidden="1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hidden="1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V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X14" sqref="X14:X18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2"/>
      <c r="W7" s="142"/>
    </row>
    <row r="8" spans="1:23" ht="15" customHeight="1" x14ac:dyDescent="0.3">
      <c r="A8" s="142" t="s">
        <v>189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  <c r="V8" s="142"/>
      <c r="W8" s="142"/>
    </row>
    <row r="9" spans="1:23" ht="6.75" customHeight="1" x14ac:dyDescent="0.3">
      <c r="C9" s="9"/>
    </row>
    <row r="10" spans="1:23" ht="13.5" customHeight="1" x14ac:dyDescent="0.25">
      <c r="A10" s="144" t="s">
        <v>96</v>
      </c>
      <c r="B10" s="144" t="s">
        <v>4</v>
      </c>
      <c r="C10" s="149" t="s">
        <v>1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1"/>
      <c r="V10" s="152" t="s">
        <v>67</v>
      </c>
      <c r="W10" s="155" t="s">
        <v>190</v>
      </c>
    </row>
    <row r="11" spans="1:23" ht="114" customHeight="1" x14ac:dyDescent="0.25">
      <c r="A11" s="145"/>
      <c r="B11" s="147"/>
      <c r="C11" s="158" t="s">
        <v>90</v>
      </c>
      <c r="D11" s="158"/>
      <c r="E11" s="159" t="s">
        <v>91</v>
      </c>
      <c r="F11" s="159"/>
      <c r="G11" s="159" t="s">
        <v>80</v>
      </c>
      <c r="H11" s="159"/>
      <c r="I11" s="160" t="s">
        <v>87</v>
      </c>
      <c r="J11" s="160"/>
      <c r="K11" s="159" t="s">
        <v>2</v>
      </c>
      <c r="L11" s="159"/>
      <c r="M11" s="161" t="s">
        <v>92</v>
      </c>
      <c r="N11" s="162"/>
      <c r="O11" s="159" t="s">
        <v>69</v>
      </c>
      <c r="P11" s="163"/>
      <c r="Q11" s="140" t="s">
        <v>99</v>
      </c>
      <c r="R11" s="141"/>
      <c r="S11" s="140" t="s">
        <v>100</v>
      </c>
      <c r="T11" s="141"/>
      <c r="U11" s="45" t="s">
        <v>65</v>
      </c>
      <c r="V11" s="153"/>
      <c r="W11" s="156"/>
    </row>
    <row r="12" spans="1:23" ht="16.5" customHeight="1" x14ac:dyDescent="0.25">
      <c r="A12" s="146"/>
      <c r="B12" s="148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4"/>
      <c r="W12" s="157"/>
    </row>
    <row r="13" spans="1:23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Y16" sqref="Y16"/>
    </sheetView>
  </sheetViews>
  <sheetFormatPr defaultColWidth="9.140625" defaultRowHeight="15" x14ac:dyDescent="0.25"/>
  <cols>
    <col min="1" max="1" width="3.85546875" style="23" customWidth="1"/>
    <col min="2" max="2" width="31.140625" style="23" customWidth="1"/>
    <col min="3" max="4" width="6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96" customWidth="1"/>
    <col min="24" max="24" width="10.5703125" style="97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5" t="s">
        <v>88</v>
      </c>
      <c r="D1" s="95"/>
      <c r="E1" s="95"/>
      <c r="F1" s="95"/>
    </row>
    <row r="2" spans="1:25" ht="15.75" customHeight="1" x14ac:dyDescent="0.25">
      <c r="C2" s="98"/>
      <c r="D2" s="98"/>
      <c r="E2" s="98"/>
      <c r="F2" s="98"/>
      <c r="P2" s="99" t="s">
        <v>68</v>
      </c>
      <c r="Q2" s="100"/>
      <c r="R2" s="99"/>
      <c r="S2" s="99"/>
      <c r="T2" s="99"/>
      <c r="U2" s="99"/>
      <c r="V2" s="99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167" t="s">
        <v>0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8"/>
      <c r="X7" s="167"/>
      <c r="Y7" s="167"/>
    </row>
    <row r="8" spans="1:25" ht="15" customHeight="1" x14ac:dyDescent="0.3">
      <c r="A8" s="167" t="s">
        <v>191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8"/>
      <c r="X8" s="167"/>
      <c r="Y8" s="167"/>
    </row>
    <row r="9" spans="1:25" ht="6.75" customHeight="1" x14ac:dyDescent="0.3">
      <c r="C9" s="101"/>
    </row>
    <row r="10" spans="1:25" ht="13.5" customHeight="1" x14ac:dyDescent="0.25">
      <c r="A10" s="169" t="s">
        <v>96</v>
      </c>
      <c r="B10" s="169" t="s">
        <v>4</v>
      </c>
      <c r="C10" s="174" t="s">
        <v>1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6"/>
      <c r="X10" s="177" t="s">
        <v>67</v>
      </c>
      <c r="Y10" s="155" t="s">
        <v>193</v>
      </c>
    </row>
    <row r="11" spans="1:25" ht="123" customHeight="1" x14ac:dyDescent="0.25">
      <c r="A11" s="170"/>
      <c r="B11" s="172"/>
      <c r="C11" s="180" t="s">
        <v>90</v>
      </c>
      <c r="D11" s="180"/>
      <c r="E11" s="160" t="s">
        <v>91</v>
      </c>
      <c r="F11" s="160"/>
      <c r="G11" s="160" t="s">
        <v>80</v>
      </c>
      <c r="H11" s="160"/>
      <c r="I11" s="160" t="s">
        <v>87</v>
      </c>
      <c r="J11" s="160"/>
      <c r="K11" s="160" t="s">
        <v>2</v>
      </c>
      <c r="L11" s="160"/>
      <c r="M11" s="140" t="s">
        <v>92</v>
      </c>
      <c r="N11" s="141"/>
      <c r="O11" s="160" t="s">
        <v>69</v>
      </c>
      <c r="P11" s="166"/>
      <c r="Q11" s="140" t="s">
        <v>99</v>
      </c>
      <c r="R11" s="141"/>
      <c r="S11" s="140" t="s">
        <v>100</v>
      </c>
      <c r="T11" s="141"/>
      <c r="U11" s="181" t="s">
        <v>192</v>
      </c>
      <c r="V11" s="182"/>
      <c r="W11" s="102" t="s">
        <v>65</v>
      </c>
      <c r="X11" s="178"/>
      <c r="Y11" s="156"/>
    </row>
    <row r="12" spans="1:25" ht="25.5" x14ac:dyDescent="0.25">
      <c r="A12" s="171"/>
      <c r="B12" s="173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 t="s">
        <v>3</v>
      </c>
      <c r="R12" s="105" t="s">
        <v>64</v>
      </c>
      <c r="S12" s="105" t="s">
        <v>3</v>
      </c>
      <c r="T12" s="105" t="s">
        <v>64</v>
      </c>
      <c r="U12" s="105" t="s">
        <v>66</v>
      </c>
      <c r="V12" s="105" t="s">
        <v>64</v>
      </c>
      <c r="W12" s="106" t="s">
        <v>66</v>
      </c>
      <c r="X12" s="179"/>
      <c r="Y12" s="157"/>
    </row>
    <row r="13" spans="1:25" s="24" customFormat="1" ht="12" hidden="1" x14ac:dyDescent="0.2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3.75" hidden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88">
        <v>0</v>
      </c>
      <c r="V14" s="88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2.5" hidden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15">
        <v>2</v>
      </c>
      <c r="V15" s="88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88">
        <v>0</v>
      </c>
      <c r="V16" s="88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88">
        <v>0</v>
      </c>
      <c r="V17" s="88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hidden="1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15">
        <v>1</v>
      </c>
      <c r="V18" s="88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88">
        <v>0</v>
      </c>
      <c r="V19" s="88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88">
        <v>0</v>
      </c>
      <c r="V20" s="88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88">
        <v>0</v>
      </c>
      <c r="V21" s="88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hidden="1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88">
        <v>0</v>
      </c>
      <c r="V22" s="88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2.5" hidden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15">
        <v>2</v>
      </c>
      <c r="V23" s="88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22.5" hidden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15">
        <v>1</v>
      </c>
      <c r="V24" s="88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hidden="1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15">
        <v>1</v>
      </c>
      <c r="V25" s="88">
        <v>10</v>
      </c>
      <c r="W25" s="88">
        <f>D25+F25+H25+J25+L25+N25+P25-R25-T25-V25</f>
        <v>80</v>
      </c>
      <c r="X25" s="81">
        <f t="shared" si="1"/>
        <v>1.1299999999999999</v>
      </c>
      <c r="Y25" s="33" t="s">
        <v>81</v>
      </c>
    </row>
    <row r="26" spans="1:25" ht="22.5" hidden="1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15">
        <v>1</v>
      </c>
      <c r="V26" s="88">
        <v>10</v>
      </c>
      <c r="W26" s="88">
        <f>D26+F26+H26+J26+L26+N26+P26-R26-T26-V26</f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88">
        <v>0</v>
      </c>
      <c r="V27" s="88">
        <v>0</v>
      </c>
      <c r="W27" s="88">
        <f>D27+F27+H27+J27+L27+N27+P27-R27-T27-V27</f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88">
        <v>0</v>
      </c>
      <c r="V28" s="88">
        <v>0</v>
      </c>
      <c r="W28" s="88">
        <f>D28+F28+H28+J28+L28+N28+P28-R28-T28-V28</f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88">
        <v>0</v>
      </c>
      <c r="V29" s="88">
        <v>0</v>
      </c>
      <c r="W29" s="88">
        <f>D29+F29+H29+J29+L29+N29+P29-R29-T29-V29</f>
        <v>100</v>
      </c>
      <c r="X29" s="81">
        <f t="shared" si="1"/>
        <v>1.41</v>
      </c>
      <c r="Y29" s="33" t="s">
        <v>82</v>
      </c>
    </row>
    <row r="30" spans="1:25" ht="22.5" hidden="1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88">
        <v>0</v>
      </c>
      <c r="V30" s="88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hidden="1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88">
        <v>0</v>
      </c>
      <c r="V31" s="88">
        <v>0</v>
      </c>
      <c r="W31" s="88">
        <f>D31+F31+H31+J31+L31+N31+P31-R31-T31-V31</f>
        <v>90</v>
      </c>
      <c r="X31" s="81">
        <f t="shared" si="1"/>
        <v>1.27</v>
      </c>
      <c r="Y31" s="33" t="s">
        <v>83</v>
      </c>
    </row>
    <row r="32" spans="1:25" ht="22.5" hidden="1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88">
        <v>0</v>
      </c>
      <c r="V32" s="88">
        <v>0</v>
      </c>
      <c r="W32" s="88">
        <f>D32+F32+H32+J32+L32+N32+P32-R32-T32-V32</f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88">
        <v>0</v>
      </c>
      <c r="V33" s="88">
        <v>0</v>
      </c>
      <c r="W33" s="88">
        <f>D33+F33+H33+J33+L33+N33+P33-R33-T33-V33</f>
        <v>100</v>
      </c>
      <c r="X33" s="81">
        <f t="shared" si="1"/>
        <v>1.41</v>
      </c>
      <c r="Y33" s="33" t="s">
        <v>82</v>
      </c>
    </row>
    <row r="34" spans="1:25" ht="22.5" hidden="1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15">
        <v>1</v>
      </c>
      <c r="V34" s="88">
        <v>10</v>
      </c>
      <c r="W34" s="88">
        <f>D34+F34+H34+J34+L34+N34+P34-R34-T34-V34</f>
        <v>80</v>
      </c>
      <c r="X34" s="81">
        <f t="shared" si="1"/>
        <v>1.1299999999999999</v>
      </c>
      <c r="Y34" s="33" t="s">
        <v>81</v>
      </c>
    </row>
    <row r="35" spans="1:25" ht="22.5" hidden="1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4">
        <v>0</v>
      </c>
      <c r="P35" s="80">
        <v>5</v>
      </c>
      <c r="Q35" s="82"/>
      <c r="R35" s="88"/>
      <c r="S35" s="89"/>
      <c r="T35" s="88"/>
      <c r="U35" s="88">
        <v>0</v>
      </c>
      <c r="V35" s="88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hidden="1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15">
        <v>1</v>
      </c>
      <c r="V36" s="88">
        <v>10</v>
      </c>
      <c r="W36" s="88">
        <f>D36+F36+H36+J36+L36+N36+P36-R36-T36-V36</f>
        <v>90</v>
      </c>
      <c r="X36" s="81">
        <f t="shared" si="1"/>
        <v>1.27</v>
      </c>
      <c r="Y36" s="33" t="s">
        <v>83</v>
      </c>
    </row>
    <row r="37" spans="1:25" s="24" customFormat="1" ht="22.5" hidden="1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15">
        <v>1</v>
      </c>
      <c r="V37" s="88">
        <v>10</v>
      </c>
      <c r="W37" s="88">
        <f>D37+F37+H37+J37+L37+N37+P37-R37-T37-V37</f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88">
        <v>0</v>
      </c>
      <c r="V38" s="88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88">
        <v>0</v>
      </c>
      <c r="V39" s="88">
        <v>0</v>
      </c>
      <c r="W39" s="88">
        <f>D39+F39+H39+J39+L39+N39+P39-R39-T39-V39</f>
        <v>100</v>
      </c>
      <c r="X39" s="81">
        <f t="shared" si="1"/>
        <v>1.41</v>
      </c>
      <c r="Y39" s="33" t="s">
        <v>82</v>
      </c>
    </row>
    <row r="40" spans="1:25" ht="45" hidden="1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15">
        <v>2</v>
      </c>
      <c r="V40" s="88">
        <v>20</v>
      </c>
      <c r="W40" s="88">
        <f>D40+F40+H40+J40+L40+N40+P40-R40-T40-V40</f>
        <v>70</v>
      </c>
      <c r="X40" s="81">
        <f t="shared" si="1"/>
        <v>0.99</v>
      </c>
      <c r="Y40" s="33" t="s">
        <v>81</v>
      </c>
    </row>
    <row r="41" spans="1:25" ht="22.5" hidden="1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88">
        <v>0</v>
      </c>
      <c r="V41" s="88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15">
        <v>1</v>
      </c>
      <c r="V42" s="88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hidden="1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88">
        <v>0</v>
      </c>
      <c r="V43" s="88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88">
        <v>0</v>
      </c>
      <c r="V44" s="88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88">
        <v>0</v>
      </c>
      <c r="V45" s="88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hidden="1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15">
        <v>1</v>
      </c>
      <c r="V46" s="88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hidden="1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15">
        <v>2</v>
      </c>
      <c r="V47" s="88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hidden="1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15">
        <v>1</v>
      </c>
      <c r="V48" s="88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hidden="1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15">
        <v>1</v>
      </c>
      <c r="V49" s="88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88">
        <v>0</v>
      </c>
      <c r="V50" s="88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hidden="1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88">
        <v>0</v>
      </c>
      <c r="V51" s="88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hidden="1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15">
        <v>1</v>
      </c>
      <c r="V52" s="88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hidden="1" x14ac:dyDescent="0.25">
      <c r="A53" s="87">
        <f t="shared" si="3"/>
        <v>40</v>
      </c>
      <c r="B53" s="83" t="s">
        <v>156</v>
      </c>
      <c r="C53" s="93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88">
        <v>0</v>
      </c>
      <c r="V53" s="88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15">
        <v>1</v>
      </c>
      <c r="V54" s="88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88">
        <v>0</v>
      </c>
      <c r="V55" s="88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15">
        <v>2</v>
      </c>
      <c r="V56" s="88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hidden="1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15">
        <v>3</v>
      </c>
      <c r="V57" s="88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hidden="1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88">
        <v>0</v>
      </c>
      <c r="V58" s="88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hidden="1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15">
        <v>1</v>
      </c>
      <c r="V59" s="88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88">
        <v>0</v>
      </c>
      <c r="V60" s="88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hidden="1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15">
        <v>1</v>
      </c>
      <c r="V61" s="88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hidden="1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15">
        <v>1</v>
      </c>
      <c r="V62" s="88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hidden="1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15">
        <v>2</v>
      </c>
      <c r="V63" s="88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hidden="1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88">
        <v>0</v>
      </c>
      <c r="V64" s="88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88">
        <v>0</v>
      </c>
      <c r="V65" s="88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88">
        <v>0</v>
      </c>
      <c r="V66" s="88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88">
        <v>0</v>
      </c>
      <c r="V67" s="88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hidden="1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88">
        <v>0</v>
      </c>
      <c r="V68" s="88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hidden="1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15">
        <v>1</v>
      </c>
      <c r="V69" s="88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hidden="1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88">
        <v>0</v>
      </c>
      <c r="V70" s="88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hidden="1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15">
        <v>3</v>
      </c>
      <c r="V71" s="88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88">
        <v>0</v>
      </c>
      <c r="V72" s="88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88">
        <v>0</v>
      </c>
      <c r="V73" s="88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88">
        <v>0</v>
      </c>
      <c r="V74" s="88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hidden="1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88">
        <v>0</v>
      </c>
      <c r="V75" s="88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hidden="1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88">
        <v>0</v>
      </c>
      <c r="V76" s="88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hidden="1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15">
        <v>2</v>
      </c>
      <c r="V77" s="88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88">
        <v>0</v>
      </c>
      <c r="V78" s="88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hidden="1" x14ac:dyDescent="0.25">
      <c r="A79" s="87">
        <f t="shared" si="6"/>
        <v>66</v>
      </c>
      <c r="B79" s="83" t="s">
        <v>182</v>
      </c>
      <c r="C79" s="93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15">
        <v>1</v>
      </c>
      <c r="V79" s="88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88">
        <v>0</v>
      </c>
      <c r="V80" s="88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hidden="1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15">
        <v>1</v>
      </c>
      <c r="V81" s="88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88">
        <v>0</v>
      </c>
      <c r="V82" s="88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88">
        <v>0</v>
      </c>
      <c r="V83" s="88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88">
        <v>0</v>
      </c>
      <c r="V84" s="88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ht="14.45" x14ac:dyDescent="0.3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114"/>
    </row>
    <row r="86" spans="1:25" ht="14.25" customHeight="1" x14ac:dyDescent="0.3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114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4">
    <filterColumn colId="24">
      <filters>
        <filter val="I"/>
      </filters>
    </filterColumn>
    <sortState ref="A15:Y84">
      <sortCondition ref="A12:A84"/>
    </sortState>
  </autoFilter>
  <mergeCells count="17"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  <mergeCell ref="K11:L11"/>
    <mergeCell ref="M11:N11"/>
    <mergeCell ref="O11:P11"/>
    <mergeCell ref="Q11:R11"/>
    <mergeCell ref="S11:T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II квартал 2019г</vt:lpstr>
      <vt:lpstr>II квартал 2019г_уточненный</vt:lpstr>
      <vt:lpstr>III квартал 2019г (проект)</vt:lpstr>
      <vt:lpstr>IV квартал 2019г</vt:lpstr>
      <vt:lpstr>2 квартал 2020</vt:lpstr>
      <vt:lpstr>'2 квартал 2020'!Заголовки_для_печати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 квартал 2019г'!Заголовки_для_печати</vt:lpstr>
      <vt:lpstr>'II квартал 2019г_уточненный'!Заголовки_для_печати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'III квартал 2019г (проект)'!Заголовки_для_печати</vt:lpstr>
      <vt:lpstr>'IV квартал 2017 г.'!Заголовки_для_печати</vt:lpstr>
      <vt:lpstr>'IV квартал 2018г'!Заголовки_для_печати</vt:lpstr>
      <vt:lpstr>'IV квартал 2019г'!Заголовки_для_печати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2020-07-28T13:42:01Z</cp:lastPrinted>
  <dcterms:created xsi:type="dcterms:W3CDTF">2012-04-17T13:30:50Z</dcterms:created>
  <dcterms:modified xsi:type="dcterms:W3CDTF">2020-08-19T11:42:21Z</dcterms:modified>
</cp:coreProperties>
</file>